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D:\CSE_DSE_AI_Programs\DSE\"/>
    </mc:Choice>
  </mc:AlternateContent>
  <xr:revisionPtr revIDLastSave="0" documentId="13_ncr:1_{953DBEC0-FA44-4313-B6AE-2085FEE9DAD9}" xr6:coauthVersionLast="36" xr6:coauthVersionMax="47" xr10:uidLastSave="{00000000-0000-0000-0000-000000000000}"/>
  <bookViews>
    <workbookView xWindow="-105" yWindow="0" windowWidth="19410" windowHeight="20985" xr2:uid="{CAFEBD0B-8673-4646-8A9B-6FB11DB2AF67}"/>
  </bookViews>
  <sheets>
    <sheet name="Sheet1" sheetId="1" r:id="rId1"/>
  </sheets>
  <externalReferences>
    <externalReference r:id="rId2"/>
  </externalReferences>
  <definedNames>
    <definedName name="Grade" localSheetId="0">[1]GPA!$A$2:$A$20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80" i="1" l="1"/>
  <c r="O65" i="1"/>
  <c r="O47" i="1"/>
  <c r="O22" i="1"/>
  <c r="G22" i="1"/>
  <c r="P62" i="1"/>
  <c r="P61" i="1"/>
  <c r="P60" i="1"/>
  <c r="P59" i="1"/>
  <c r="P58" i="1"/>
  <c r="P57" i="1"/>
  <c r="P44" i="1"/>
  <c r="P43" i="1"/>
  <c r="P42" i="1"/>
  <c r="P41" i="1"/>
  <c r="P40" i="1"/>
  <c r="P39" i="1"/>
  <c r="P32" i="1"/>
  <c r="O35" i="1" s="1"/>
  <c r="P31" i="1"/>
  <c r="P30" i="1"/>
  <c r="P29" i="1"/>
  <c r="P28" i="1"/>
  <c r="P27" i="1"/>
  <c r="P26" i="1"/>
  <c r="P19" i="1"/>
  <c r="P18" i="1"/>
  <c r="P17" i="1"/>
  <c r="P16" i="1"/>
  <c r="P15" i="1"/>
  <c r="P14" i="1"/>
  <c r="P13" i="1"/>
  <c r="P12" i="1"/>
  <c r="H62" i="1"/>
  <c r="H61" i="1"/>
  <c r="H60" i="1"/>
  <c r="H59" i="1"/>
  <c r="H58" i="1"/>
  <c r="H57" i="1"/>
  <c r="H44" i="1"/>
  <c r="H43" i="1"/>
  <c r="H42" i="1"/>
  <c r="H41" i="1"/>
  <c r="H40" i="1"/>
  <c r="H39" i="1"/>
  <c r="H32" i="1"/>
  <c r="H31" i="1"/>
  <c r="H30" i="1"/>
  <c r="H29" i="1"/>
  <c r="H28" i="1"/>
  <c r="H27" i="1"/>
  <c r="H26" i="1"/>
  <c r="H19" i="1"/>
  <c r="H18" i="1"/>
  <c r="H17" i="1"/>
  <c r="H16" i="1"/>
  <c r="H15" i="1"/>
  <c r="H14" i="1"/>
  <c r="H13" i="1"/>
  <c r="H12" i="1"/>
  <c r="L64" i="1"/>
  <c r="D64" i="1"/>
  <c r="D53" i="1"/>
  <c r="L46" i="1"/>
  <c r="D46" i="1"/>
  <c r="L34" i="1"/>
  <c r="D34" i="1"/>
  <c r="L21" i="1"/>
  <c r="D21" i="1"/>
  <c r="G47" i="1" l="1"/>
  <c r="G65" i="1"/>
  <c r="P79" i="1"/>
  <c r="G35" i="1"/>
  <c r="B9" i="1"/>
</calcChain>
</file>

<file path=xl/sharedStrings.xml><?xml version="1.0" encoding="utf-8"?>
<sst xmlns="http://schemas.openxmlformats.org/spreadsheetml/2006/main" count="250" uniqueCount="133">
  <si>
    <t xml:space="preserve">Student: </t>
  </si>
  <si>
    <t>ID#:</t>
  </si>
  <si>
    <t>Email:</t>
  </si>
  <si>
    <t>Advisor:</t>
  </si>
  <si>
    <t xml:space="preserve">Starting Semester: </t>
  </si>
  <si>
    <t>Expected Graduation:</t>
  </si>
  <si>
    <t>For General Education Elective courses, please fill the corresponding CRHs cell (2 or 3).</t>
  </si>
  <si>
    <t>Freshman Year - Fall Semester</t>
  </si>
  <si>
    <t>Freshman Year - Spring Semester</t>
  </si>
  <si>
    <t>Course Code</t>
  </si>
  <si>
    <t>Course-Title</t>
  </si>
  <si>
    <t>CRHs</t>
  </si>
  <si>
    <t>Semester
Taken</t>
  </si>
  <si>
    <t>Retake/
Transfer</t>
  </si>
  <si>
    <t>Grade</t>
  </si>
  <si>
    <t>Points</t>
  </si>
  <si>
    <t>SE 100</t>
  </si>
  <si>
    <t xml:space="preserve"> </t>
  </si>
  <si>
    <t>SE 100 L</t>
  </si>
  <si>
    <t>Programming for Engineers Lab</t>
  </si>
  <si>
    <t>SE  120</t>
  </si>
  <si>
    <t>Object-Oriented Programming I</t>
  </si>
  <si>
    <t>MAT 101</t>
  </si>
  <si>
    <t xml:space="preserve">Calculus I </t>
  </si>
  <si>
    <t>SE  120 L</t>
  </si>
  <si>
    <t>Object-Oriented Programming I Lab</t>
  </si>
  <si>
    <t>PHU 103</t>
  </si>
  <si>
    <t>Mechanics and Waves for Engineers</t>
  </si>
  <si>
    <t>MAT 112</t>
  </si>
  <si>
    <t xml:space="preserve">Calculus II </t>
  </si>
  <si>
    <t>PHU 103 L</t>
  </si>
  <si>
    <t>Mechanics and Waves for Engineers Lab</t>
  </si>
  <si>
    <t>ENG 101</t>
  </si>
  <si>
    <t>University Writing</t>
  </si>
  <si>
    <t>ARB 101</t>
  </si>
  <si>
    <t>Arabic Language and Literature I</t>
  </si>
  <si>
    <t>Total</t>
  </si>
  <si>
    <t>Semester GPA</t>
  </si>
  <si>
    <t>Sophomore Year - Fall Semester</t>
  </si>
  <si>
    <t>Sophomore Year - Spring Semester</t>
  </si>
  <si>
    <t>SE 201</t>
  </si>
  <si>
    <t>Introduction to Software Engineering</t>
  </si>
  <si>
    <t>EE 210</t>
  </si>
  <si>
    <t>Digital Logic Design</t>
  </si>
  <si>
    <t>EE 210 L</t>
  </si>
  <si>
    <t>Digital Logic Design Lab</t>
  </si>
  <si>
    <t>MAT 212</t>
  </si>
  <si>
    <t>ISL 101</t>
  </si>
  <si>
    <t>Probability and Statistics for Engineers</t>
  </si>
  <si>
    <t>Junior Year - Fall Semester</t>
  </si>
  <si>
    <t>Junior Year - Spring Semester</t>
  </si>
  <si>
    <t>Database Management Systems</t>
  </si>
  <si>
    <t>Database Management Systems Lab</t>
  </si>
  <si>
    <t>Operating Systems</t>
  </si>
  <si>
    <t>Operating Systems Lab</t>
  </si>
  <si>
    <t>SE 330</t>
  </si>
  <si>
    <t>Introduction to Cybersecurity</t>
  </si>
  <si>
    <t>Technical Writing</t>
  </si>
  <si>
    <t>Junior Year - Summer Semester</t>
  </si>
  <si>
    <t>Space to Write any Comment</t>
  </si>
  <si>
    <t>Software Engineering Summer Internship</t>
  </si>
  <si>
    <t>Senior Year - Fall Semester</t>
  </si>
  <si>
    <t>Senior Year - Spring Semester</t>
  </si>
  <si>
    <t>Software Engineering Capstone Project II</t>
  </si>
  <si>
    <t xml:space="preserve">Software Engineering Capstone Project I </t>
  </si>
  <si>
    <t>General Education Elective II</t>
  </si>
  <si>
    <t>General Education Elective I</t>
  </si>
  <si>
    <t xml:space="preserve">Additional Courses </t>
  </si>
  <si>
    <r>
      <t>Disclaimer:</t>
    </r>
    <r>
      <rPr>
        <sz val="11"/>
        <color rgb="FF000000"/>
        <rFont val="Calibri"/>
        <family val="2"/>
      </rPr>
      <t xml:space="preserve"> This GPA calculator is for unofficial use ONLY. It is intended to be a guide for estimating the GPA of completed and future course work. It does not represent official grades and results will vary based on the information you provide. You should consult with your advisor when selecting courses during scheduling, including course repeats. </t>
    </r>
  </si>
  <si>
    <t>Total Point</t>
  </si>
  <si>
    <t>Total Credit Hours Awarded</t>
  </si>
  <si>
    <t>Cumulative GPA</t>
  </si>
  <si>
    <t>Islamic Studies I</t>
  </si>
  <si>
    <t>GE _ _ _</t>
  </si>
  <si>
    <t>Introduction to Data Science</t>
  </si>
  <si>
    <t xml:space="preserve">Data Structures </t>
  </si>
  <si>
    <t>Data Structures Lab</t>
  </si>
  <si>
    <t>SE 215</t>
  </si>
  <si>
    <t>SE 215 L</t>
  </si>
  <si>
    <t>DSE 212</t>
  </si>
  <si>
    <t>Computer Networks</t>
  </si>
  <si>
    <t>MAT 211</t>
  </si>
  <si>
    <t>Calculus III</t>
  </si>
  <si>
    <t>SE 252</t>
  </si>
  <si>
    <t>SE 252 L</t>
  </si>
  <si>
    <t>DSE 201</t>
  </si>
  <si>
    <t>Introduction to Artificial Intelligence</t>
  </si>
  <si>
    <t>SE 254</t>
  </si>
  <si>
    <t>SE 254 L</t>
  </si>
  <si>
    <t>Data Visualization</t>
  </si>
  <si>
    <t>SE 301</t>
  </si>
  <si>
    <t>Analysis of Algorithms</t>
  </si>
  <si>
    <t>SE 316</t>
  </si>
  <si>
    <t>Application Development</t>
  </si>
  <si>
    <t>AI 320</t>
  </si>
  <si>
    <t>Data Mining</t>
  </si>
  <si>
    <t>AI 347</t>
  </si>
  <si>
    <t>Introduction to Machine Learning</t>
  </si>
  <si>
    <t>Technical Elective 1</t>
  </si>
  <si>
    <t>SE 400</t>
  </si>
  <si>
    <t>Theory of Computation</t>
  </si>
  <si>
    <t>Technical Elective 2</t>
  </si>
  <si>
    <t>AI 480</t>
  </si>
  <si>
    <t>Natural Language Processing</t>
  </si>
  <si>
    <t>SE 481</t>
  </si>
  <si>
    <t>Ethics and Professional Development</t>
  </si>
  <si>
    <t>Technical Elective 3</t>
  </si>
  <si>
    <t>Technical Elective 4</t>
  </si>
  <si>
    <t>Programming for Engineers</t>
  </si>
  <si>
    <t>SE 151</t>
  </si>
  <si>
    <t xml:space="preserve">Discrete Mathematics </t>
  </si>
  <si>
    <t>ENG 222</t>
  </si>
  <si>
    <t xml:space="preserve">DSE 200 </t>
  </si>
  <si>
    <t xml:space="preserve">SE 239 </t>
  </si>
  <si>
    <t xml:space="preserve">AI 213 </t>
  </si>
  <si>
    <t>Linear Alebra</t>
  </si>
  <si>
    <t>DSE 300</t>
  </si>
  <si>
    <t>Data Preparation and Feature Design</t>
  </si>
  <si>
    <t>DSE 302</t>
  </si>
  <si>
    <t>Optimization for Data Science</t>
  </si>
  <si>
    <t>DSE 322</t>
  </si>
  <si>
    <t>Big Data and Data Warehousing</t>
  </si>
  <si>
    <t>DSE 323</t>
  </si>
  <si>
    <t>Cloud Computing in Data Science</t>
  </si>
  <si>
    <t>DSE 324</t>
  </si>
  <si>
    <t>Social Network Analysis</t>
  </si>
  <si>
    <t>DSE 401</t>
  </si>
  <si>
    <t>Optimization Techniques for ML</t>
  </si>
  <si>
    <t>DSE _ _ _</t>
  </si>
  <si>
    <t>DSE 495</t>
  </si>
  <si>
    <t>DSE 496</t>
  </si>
  <si>
    <t>DSE 390</t>
  </si>
  <si>
    <r>
      <t xml:space="preserve">Alfaisal University
Bachelor in Data Science &amp; Engineering
Study Plan Summary
Effective: </t>
    </r>
    <r>
      <rPr>
        <b/>
        <sz val="12"/>
        <color indexed="10"/>
        <rFont val="Calibri"/>
        <family val="2"/>
      </rPr>
      <t>Fall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</si>
</sst>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Aptos Narrow"/>
      <family val="2"/>
      <scheme val="minor"/>
    </font>
    <font>
      <sz val="11"/>
      <color theme="1"/>
      <name val="Aptos Narrow"/>
      <family val="2"/>
      <scheme val="minor"/>
    </font>
    <font>
      <b/>
      <sz val="11"/>
      <color theme="3"/>
      <name val="Aptos Narrow"/>
      <family val="2"/>
      <scheme val="minor"/>
    </font>
    <font>
      <sz val="11"/>
      <color rgb="FF9C0006"/>
      <name val="Aptos Narrow"/>
      <family val="2"/>
      <scheme val="minor"/>
    </font>
    <font>
      <sz val="11"/>
      <color rgb="FFFF0000"/>
      <name val="Aptos Narrow"/>
      <family val="2"/>
      <scheme val="minor"/>
    </font>
    <font>
      <b/>
      <sz val="11"/>
      <color theme="1"/>
      <name val="Aptos Narrow"/>
      <family val="2"/>
      <scheme val="minor"/>
    </font>
    <font>
      <b/>
      <sz val="12"/>
      <name val="Calibri"/>
      <family val="2"/>
    </font>
    <font>
      <b/>
      <sz val="12"/>
      <color indexed="10"/>
      <name val="Calibri"/>
      <family val="2"/>
    </font>
    <font>
      <sz val="11"/>
      <name val="Arial"/>
      <family val="2"/>
    </font>
    <font>
      <b/>
      <sz val="11"/>
      <name val="Aptos Narrow"/>
      <family val="2"/>
      <scheme val="minor"/>
    </font>
    <font>
      <b/>
      <sz val="11"/>
      <color rgb="FF00B050"/>
      <name val="Aptos Narrow"/>
      <family val="2"/>
      <scheme val="minor"/>
    </font>
    <font>
      <b/>
      <sz val="11"/>
      <color rgb="FF000000"/>
      <name val="Aptos Narrow"/>
      <family val="2"/>
      <scheme val="minor"/>
    </font>
    <font>
      <b/>
      <sz val="11"/>
      <color rgb="FFC00000"/>
      <name val="Aptos Narrow"/>
      <family val="2"/>
      <scheme val="minor"/>
    </font>
    <font>
      <b/>
      <sz val="11"/>
      <color rgb="FF0070C0"/>
      <name val="Aptos Narrow"/>
      <family val="2"/>
      <scheme val="minor"/>
    </font>
    <font>
      <b/>
      <sz val="11"/>
      <color rgb="FFFF0000"/>
      <name val="Aptos Narrow"/>
      <family val="2"/>
      <scheme val="minor"/>
    </font>
    <font>
      <b/>
      <sz val="11"/>
      <color theme="3" tint="-0.249977111117893"/>
      <name val="Aptos Narrow"/>
      <family val="2"/>
      <scheme val="minor"/>
    </font>
    <font>
      <b/>
      <sz val="11"/>
      <color rgb="FFE65D00"/>
      <name val="Aptos Narrow"/>
      <family val="2"/>
      <scheme val="minor"/>
    </font>
    <font>
      <b/>
      <sz val="11"/>
      <color rgb="FF000000"/>
      <name val="Calibri"/>
      <family val="2"/>
    </font>
    <font>
      <sz val="11"/>
      <color rgb="FF000000"/>
      <name val="Calibri"/>
      <family val="2"/>
    </font>
  </fonts>
  <fills count="7">
    <fill>
      <patternFill patternType="none"/>
    </fill>
    <fill>
      <patternFill patternType="gray125"/>
    </fill>
    <fill>
      <patternFill patternType="solid">
        <fgColor rgb="FFFFC7CE"/>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5" tint="0.79998168889431442"/>
        <bgColor indexed="64"/>
      </patternFill>
    </fill>
  </fills>
  <borders count="2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s>
  <cellStyleXfs count="2">
    <xf numFmtId="0" fontId="0" fillId="0" borderId="0"/>
    <xf numFmtId="0" fontId="3" fillId="2" borderId="0" applyNumberFormat="0" applyBorder="0" applyAlignment="0" applyProtection="0"/>
  </cellStyleXfs>
  <cellXfs count="95">
    <xf numFmtId="0" fontId="0" fillId="0" borderId="0" xfId="0"/>
    <xf numFmtId="0" fontId="8" fillId="0" borderId="0" xfId="0" applyFont="1" applyAlignment="1">
      <alignment vertical="center"/>
    </xf>
    <xf numFmtId="0" fontId="9" fillId="3" borderId="2" xfId="0" applyFont="1" applyFill="1" applyBorder="1" applyAlignment="1">
      <alignment wrapText="1"/>
    </xf>
    <xf numFmtId="0" fontId="9" fillId="3" borderId="2" xfId="0" applyFont="1" applyFill="1" applyBorder="1" applyAlignment="1" applyProtection="1">
      <alignment wrapText="1"/>
      <protection locked="0"/>
    </xf>
    <xf numFmtId="0" fontId="5" fillId="0" borderId="0" xfId="0" applyFont="1" applyAlignment="1">
      <alignment vertical="center"/>
    </xf>
    <xf numFmtId="0" fontId="5" fillId="4" borderId="2" xfId="0" applyFont="1" applyFill="1" applyBorder="1" applyAlignment="1">
      <alignment vertical="center" wrapText="1"/>
    </xf>
    <xf numFmtId="0" fontId="5" fillId="4" borderId="2" xfId="0" applyFont="1" applyFill="1" applyBorder="1" applyAlignment="1">
      <alignment horizontal="center" vertical="center" wrapText="1"/>
    </xf>
    <xf numFmtId="0" fontId="1" fillId="0" borderId="0" xfId="0" applyFont="1" applyAlignment="1">
      <alignment vertical="center"/>
    </xf>
    <xf numFmtId="0" fontId="12" fillId="4" borderId="2" xfId="0" applyFont="1" applyFill="1" applyBorder="1" applyAlignment="1">
      <alignment vertical="center" wrapText="1"/>
    </xf>
    <xf numFmtId="0" fontId="12" fillId="4" borderId="2" xfId="0" applyFont="1" applyFill="1" applyBorder="1" applyAlignment="1">
      <alignment horizontal="center" vertical="center" wrapText="1"/>
    </xf>
    <xf numFmtId="0" fontId="12" fillId="0" borderId="2" xfId="0" applyFont="1" applyBorder="1" applyAlignment="1" applyProtection="1">
      <alignment horizontal="center" vertical="center" wrapText="1"/>
      <protection locked="0"/>
    </xf>
    <xf numFmtId="2" fontId="2" fillId="4" borderId="2" xfId="0" applyNumberFormat="1" applyFont="1" applyFill="1" applyBorder="1" applyAlignment="1" applyProtection="1">
      <alignment horizontal="center" vertical="center"/>
      <protection hidden="1"/>
    </xf>
    <xf numFmtId="0" fontId="13" fillId="4" borderId="2" xfId="0" applyFont="1" applyFill="1" applyBorder="1" applyAlignment="1">
      <alignment vertical="center" wrapText="1"/>
    </xf>
    <xf numFmtId="0" fontId="13" fillId="4" borderId="2" xfId="0" applyFont="1" applyFill="1" applyBorder="1" applyAlignment="1">
      <alignment horizontal="center" vertical="center" wrapText="1"/>
    </xf>
    <xf numFmtId="0" fontId="10" fillId="4" borderId="2" xfId="0" applyFont="1" applyFill="1" applyBorder="1" applyAlignment="1">
      <alignment vertical="center" wrapText="1"/>
    </xf>
    <xf numFmtId="0" fontId="10" fillId="4" borderId="2" xfId="0" applyFont="1" applyFill="1" applyBorder="1" applyAlignment="1">
      <alignment horizontal="center" vertical="center" wrapText="1"/>
    </xf>
    <xf numFmtId="0" fontId="1" fillId="0" borderId="0" xfId="0" applyFont="1" applyAlignment="1">
      <alignment horizontal="center" vertical="center"/>
    </xf>
    <xf numFmtId="0" fontId="5" fillId="4" borderId="7" xfId="1" applyFont="1" applyFill="1" applyBorder="1" applyAlignment="1">
      <alignment vertical="center"/>
    </xf>
    <xf numFmtId="0" fontId="5" fillId="4" borderId="6" xfId="1" applyFont="1" applyFill="1" applyBorder="1" applyAlignment="1">
      <alignment vertical="center"/>
    </xf>
    <xf numFmtId="0" fontId="5" fillId="4" borderId="6" xfId="1" applyFont="1" applyFill="1" applyBorder="1" applyAlignment="1">
      <alignment horizontal="center" vertical="center"/>
    </xf>
    <xf numFmtId="0" fontId="5" fillId="4" borderId="8" xfId="1" applyFont="1" applyFill="1" applyBorder="1" applyAlignment="1">
      <alignment horizontal="center" vertical="center"/>
    </xf>
    <xf numFmtId="0" fontId="5" fillId="5" borderId="0" xfId="1" applyFont="1" applyFill="1" applyAlignment="1">
      <alignment vertical="center"/>
    </xf>
    <xf numFmtId="0" fontId="5" fillId="5" borderId="0" xfId="0" applyFont="1" applyFill="1" applyAlignment="1">
      <alignment vertical="center"/>
    </xf>
    <xf numFmtId="0" fontId="5" fillId="4" borderId="9" xfId="1" applyFont="1" applyFill="1" applyBorder="1" applyAlignment="1">
      <alignment vertical="center"/>
    </xf>
    <xf numFmtId="0" fontId="5" fillId="4" borderId="1" xfId="1" applyFont="1" applyFill="1" applyBorder="1" applyAlignment="1">
      <alignment horizontal="left" vertical="center"/>
    </xf>
    <xf numFmtId="0" fontId="5" fillId="4" borderId="1" xfId="1" applyFont="1" applyFill="1" applyBorder="1" applyAlignment="1">
      <alignment horizontal="center" vertical="center"/>
    </xf>
    <xf numFmtId="0" fontId="5" fillId="4" borderId="1" xfId="0" applyFont="1" applyFill="1" applyBorder="1" applyAlignment="1">
      <alignment vertical="center"/>
    </xf>
    <xf numFmtId="2" fontId="14" fillId="4" borderId="1" xfId="1" applyNumberFormat="1" applyFont="1" applyFill="1" applyBorder="1" applyAlignment="1" applyProtection="1">
      <alignment horizontal="center" vertical="center"/>
      <protection hidden="1"/>
    </xf>
    <xf numFmtId="0" fontId="14" fillId="4" borderId="10" xfId="1" applyFont="1" applyFill="1" applyBorder="1" applyAlignment="1">
      <alignment horizontal="center" vertical="center"/>
    </xf>
    <xf numFmtId="0" fontId="3" fillId="5" borderId="0" xfId="1" applyFill="1" applyAlignment="1">
      <alignment vertical="center"/>
    </xf>
    <xf numFmtId="0" fontId="3" fillId="5" borderId="0" xfId="1" applyFill="1" applyAlignment="1">
      <alignment horizontal="center" vertical="center"/>
    </xf>
    <xf numFmtId="0" fontId="8" fillId="5" borderId="0" xfId="0" applyFont="1" applyFill="1" applyAlignment="1">
      <alignment vertical="center"/>
    </xf>
    <xf numFmtId="0" fontId="15" fillId="4" borderId="2" xfId="0" applyFont="1" applyFill="1" applyBorder="1" applyAlignment="1">
      <alignment vertical="center" wrapText="1"/>
    </xf>
    <xf numFmtId="0" fontId="15" fillId="4" borderId="2" xfId="0" applyFont="1" applyFill="1" applyBorder="1" applyAlignment="1">
      <alignment horizontal="center" vertical="center" wrapText="1"/>
    </xf>
    <xf numFmtId="0" fontId="10" fillId="0" borderId="0" xfId="0" applyFont="1" applyAlignment="1">
      <alignment vertical="center" wrapText="1"/>
    </xf>
    <xf numFmtId="0" fontId="10" fillId="0" borderId="0" xfId="0" applyFont="1" applyAlignment="1">
      <alignment horizontal="center" vertical="center" wrapText="1"/>
    </xf>
    <xf numFmtId="0" fontId="16" fillId="0" borderId="11" xfId="0" applyFont="1" applyBorder="1" applyAlignment="1">
      <alignment horizontal="center" vertical="center" wrapText="1"/>
    </xf>
    <xf numFmtId="0" fontId="1" fillId="5" borderId="0" xfId="0" applyFont="1" applyFill="1" applyAlignment="1">
      <alignment vertical="center"/>
    </xf>
    <xf numFmtId="0" fontId="14" fillId="0" borderId="0" xfId="0" applyFont="1" applyAlignment="1">
      <alignment vertical="center" wrapText="1"/>
    </xf>
    <xf numFmtId="0" fontId="14" fillId="0" borderId="0" xfId="0" applyFont="1" applyAlignment="1">
      <alignment horizontal="center" vertical="center" wrapText="1"/>
    </xf>
    <xf numFmtId="0" fontId="5" fillId="4" borderId="3" xfId="1" applyFont="1" applyFill="1" applyBorder="1" applyAlignment="1">
      <alignment vertical="center"/>
    </xf>
    <xf numFmtId="0" fontId="5" fillId="4" borderId="4" xfId="1" applyFont="1" applyFill="1" applyBorder="1" applyAlignment="1">
      <alignment vertical="center"/>
    </xf>
    <xf numFmtId="0" fontId="5" fillId="4" borderId="4" xfId="1" applyFont="1" applyFill="1" applyBorder="1" applyAlignment="1">
      <alignment horizontal="center" vertical="center"/>
    </xf>
    <xf numFmtId="0" fontId="5" fillId="4" borderId="5" xfId="1" applyFont="1" applyFill="1" applyBorder="1" applyAlignment="1">
      <alignment horizontal="center" vertical="center"/>
    </xf>
    <xf numFmtId="0" fontId="5" fillId="5" borderId="2" xfId="0" applyFont="1" applyFill="1" applyBorder="1" applyAlignment="1" applyProtection="1">
      <alignment horizontal="center" vertical="center"/>
      <protection locked="0"/>
    </xf>
    <xf numFmtId="0" fontId="12" fillId="5" borderId="2" xfId="0" applyFont="1" applyFill="1" applyBorder="1" applyAlignment="1" applyProtection="1">
      <alignment horizontal="center" vertical="center"/>
      <protection locked="0"/>
    </xf>
    <xf numFmtId="0" fontId="1" fillId="5" borderId="0" xfId="0" applyFont="1" applyFill="1"/>
    <xf numFmtId="0" fontId="1" fillId="5" borderId="0" xfId="0" applyFont="1" applyFill="1" applyAlignment="1">
      <alignment horizontal="center" vertical="center"/>
    </xf>
    <xf numFmtId="0" fontId="5" fillId="4" borderId="4" xfId="1" applyFont="1" applyFill="1" applyBorder="1" applyAlignment="1">
      <alignment horizontal="left" vertical="center"/>
    </xf>
    <xf numFmtId="0" fontId="1" fillId="0" borderId="0" xfId="0" applyFont="1"/>
    <xf numFmtId="0" fontId="5" fillId="4" borderId="2" xfId="0" applyFont="1" applyFill="1" applyBorder="1" applyAlignment="1">
      <alignment vertical="center"/>
    </xf>
    <xf numFmtId="0" fontId="5" fillId="4" borderId="2" xfId="0" applyFont="1" applyFill="1" applyBorder="1" applyAlignment="1">
      <alignment horizontal="center" vertical="center"/>
    </xf>
    <xf numFmtId="0" fontId="13" fillId="0" borderId="2" xfId="0" applyFont="1" applyBorder="1" applyAlignment="1" applyProtection="1">
      <alignment horizontal="center" vertical="center"/>
      <protection locked="0"/>
    </xf>
    <xf numFmtId="0" fontId="12" fillId="0" borderId="2" xfId="0" applyFont="1" applyBorder="1" applyAlignment="1" applyProtection="1">
      <alignment horizontal="center" vertical="center"/>
      <protection locked="0"/>
    </xf>
    <xf numFmtId="0" fontId="8" fillId="5" borderId="0" xfId="0" applyFont="1" applyFill="1" applyAlignment="1">
      <alignment horizontal="center" vertical="center"/>
    </xf>
    <xf numFmtId="2" fontId="4" fillId="4" borderId="8" xfId="1" applyNumberFormat="1" applyFont="1" applyFill="1" applyBorder="1" applyAlignment="1" applyProtection="1">
      <alignment horizontal="center" vertical="center"/>
      <protection hidden="1"/>
    </xf>
    <xf numFmtId="0" fontId="10" fillId="4" borderId="21" xfId="1" applyFont="1" applyFill="1" applyBorder="1" applyAlignment="1" applyProtection="1">
      <alignment horizontal="center" vertical="center"/>
      <protection hidden="1"/>
    </xf>
    <xf numFmtId="0" fontId="5" fillId="4" borderId="8" xfId="1" applyFont="1" applyFill="1" applyBorder="1" applyAlignment="1" applyProtection="1">
      <alignment horizontal="center" vertical="center"/>
      <protection hidden="1"/>
    </xf>
    <xf numFmtId="0" fontId="5" fillId="4" borderId="20" xfId="1" applyFont="1" applyFill="1" applyBorder="1" applyAlignment="1">
      <alignment vertical="center"/>
    </xf>
    <xf numFmtId="0" fontId="14" fillId="4" borderId="21" xfId="1" applyFont="1" applyFill="1" applyBorder="1" applyAlignment="1" applyProtection="1">
      <alignment horizontal="center" vertical="center"/>
      <protection hidden="1"/>
    </xf>
    <xf numFmtId="2" fontId="14" fillId="4" borderId="10" xfId="1" applyNumberFormat="1" applyFont="1" applyFill="1" applyBorder="1" applyAlignment="1" applyProtection="1">
      <alignment horizontal="center" vertical="center"/>
      <protection hidden="1"/>
    </xf>
    <xf numFmtId="0" fontId="8" fillId="0" borderId="0" xfId="0" applyFont="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5" xfId="0" applyFont="1" applyFill="1" applyBorder="1" applyAlignment="1">
      <alignment horizontal="center" vertical="center"/>
    </xf>
    <xf numFmtId="0" fontId="1" fillId="0" borderId="12" xfId="0" applyFont="1" applyBorder="1" applyAlignment="1" applyProtection="1">
      <alignment horizontal="center" vertical="center"/>
      <protection locked="0"/>
    </xf>
    <xf numFmtId="0" fontId="1" fillId="0" borderId="13" xfId="0" applyFont="1" applyBorder="1" applyAlignment="1" applyProtection="1">
      <alignment horizontal="center" vertical="center"/>
      <protection locked="0"/>
    </xf>
    <xf numFmtId="0" fontId="1" fillId="0" borderId="14" xfId="0" applyFont="1" applyBorder="1" applyAlignment="1" applyProtection="1">
      <alignment horizontal="center" vertical="center"/>
      <protection locked="0"/>
    </xf>
    <xf numFmtId="0" fontId="1" fillId="0" borderId="15" xfId="0" applyFont="1" applyBorder="1" applyAlignment="1" applyProtection="1">
      <alignment horizontal="center" vertical="center"/>
      <protection locked="0"/>
    </xf>
    <xf numFmtId="0" fontId="1" fillId="0" borderId="0" xfId="0" applyFont="1" applyAlignment="1" applyProtection="1">
      <alignment horizontal="center" vertical="center"/>
      <protection locked="0"/>
    </xf>
    <xf numFmtId="0" fontId="1" fillId="0" borderId="16" xfId="0" applyFont="1" applyBorder="1" applyAlignment="1" applyProtection="1">
      <alignment horizontal="center" vertical="center"/>
      <protection locked="0"/>
    </xf>
    <xf numFmtId="0" fontId="1" fillId="0" borderId="17" xfId="0" applyFont="1" applyBorder="1" applyAlignment="1" applyProtection="1">
      <alignment horizontal="center" vertical="center"/>
      <protection locked="0"/>
    </xf>
    <xf numFmtId="0" fontId="1" fillId="0" borderId="18" xfId="0" applyFont="1" applyBorder="1" applyAlignment="1" applyProtection="1">
      <alignment horizontal="center" vertical="center"/>
      <protection locked="0"/>
    </xf>
    <xf numFmtId="0" fontId="1" fillId="0" borderId="19" xfId="0" applyFont="1" applyBorder="1" applyAlignment="1" applyProtection="1">
      <alignment horizontal="center" vertical="center"/>
      <protection locked="0"/>
    </xf>
    <xf numFmtId="0" fontId="17" fillId="6" borderId="7" xfId="0" applyFont="1" applyFill="1" applyBorder="1" applyAlignment="1">
      <alignment horizontal="center" vertical="center" wrapText="1"/>
    </xf>
    <xf numFmtId="0" fontId="17" fillId="6" borderId="6" xfId="0" applyFont="1" applyFill="1" applyBorder="1" applyAlignment="1">
      <alignment horizontal="center" vertical="center" wrapText="1"/>
    </xf>
    <xf numFmtId="0" fontId="17" fillId="6" borderId="8" xfId="0" applyFont="1" applyFill="1" applyBorder="1" applyAlignment="1">
      <alignment horizontal="center" vertical="center" wrapText="1"/>
    </xf>
    <xf numFmtId="0" fontId="17" fillId="6" borderId="20" xfId="0" applyFont="1" applyFill="1" applyBorder="1" applyAlignment="1">
      <alignment horizontal="center" vertical="center" wrapText="1"/>
    </xf>
    <xf numFmtId="0" fontId="17" fillId="6" borderId="0" xfId="0" applyFont="1" applyFill="1" applyAlignment="1">
      <alignment horizontal="center" vertical="center" wrapText="1"/>
    </xf>
    <xf numFmtId="0" fontId="17" fillId="6" borderId="21" xfId="0" applyFont="1" applyFill="1" applyBorder="1" applyAlignment="1">
      <alignment horizontal="center" vertical="center" wrapText="1"/>
    </xf>
    <xf numFmtId="0" fontId="17" fillId="6" borderId="9" xfId="0" applyFont="1" applyFill="1" applyBorder="1" applyAlignment="1">
      <alignment horizontal="center" vertical="center" wrapText="1"/>
    </xf>
    <xf numFmtId="0" fontId="17" fillId="6" borderId="1" xfId="0" applyFont="1" applyFill="1" applyBorder="1" applyAlignment="1">
      <alignment horizontal="center" vertical="center" wrapText="1"/>
    </xf>
    <xf numFmtId="0" fontId="17" fillId="6" borderId="10" xfId="0" applyFont="1" applyFill="1" applyBorder="1" applyAlignment="1">
      <alignment horizontal="center" vertical="center" wrapText="1"/>
    </xf>
    <xf numFmtId="0" fontId="5" fillId="4" borderId="1" xfId="1" applyFont="1" applyFill="1" applyBorder="1" applyAlignment="1">
      <alignment horizontal="left" vertical="center"/>
    </xf>
    <xf numFmtId="0" fontId="5" fillId="4" borderId="6" xfId="1" applyFont="1" applyFill="1" applyBorder="1" applyAlignment="1">
      <alignment horizontal="left" vertical="center"/>
    </xf>
    <xf numFmtId="0" fontId="5" fillId="4" borderId="0" xfId="1" applyFont="1" applyFill="1" applyBorder="1" applyAlignment="1">
      <alignment horizontal="left" vertical="center"/>
    </xf>
    <xf numFmtId="0" fontId="6" fillId="0" borderId="0" xfId="0" applyFont="1" applyAlignment="1">
      <alignment horizontal="center" vertical="top" wrapText="1"/>
    </xf>
    <xf numFmtId="0" fontId="6" fillId="0" borderId="1" xfId="0" applyFont="1" applyBorder="1" applyAlignment="1">
      <alignment horizontal="center" vertical="top" wrapText="1"/>
    </xf>
    <xf numFmtId="0" fontId="9" fillId="3" borderId="2" xfId="0" applyFont="1" applyFill="1" applyBorder="1" applyAlignment="1" applyProtection="1">
      <alignment horizontal="left" wrapText="1"/>
      <protection locked="0"/>
    </xf>
    <xf numFmtId="0" fontId="9" fillId="3" borderId="3" xfId="0" applyFont="1" applyFill="1" applyBorder="1" applyAlignment="1" applyProtection="1">
      <alignment horizontal="left" wrapText="1"/>
      <protection locked="0"/>
    </xf>
    <xf numFmtId="0" fontId="9" fillId="3" borderId="4" xfId="0" applyFont="1" applyFill="1" applyBorder="1" applyAlignment="1" applyProtection="1">
      <alignment horizontal="left" wrapText="1"/>
      <protection locked="0"/>
    </xf>
    <xf numFmtId="0" fontId="9" fillId="3" borderId="5" xfId="0" applyFont="1" applyFill="1" applyBorder="1" applyAlignment="1" applyProtection="1">
      <alignment horizontal="left" wrapText="1"/>
      <protection locked="0"/>
    </xf>
    <xf numFmtId="0" fontId="10" fillId="0" borderId="6" xfId="0" applyFont="1" applyBorder="1" applyAlignment="1">
      <alignment horizontal="left" vertical="center"/>
    </xf>
    <xf numFmtId="0" fontId="11" fillId="0" borderId="6" xfId="0" applyFont="1" applyBorder="1" applyAlignment="1">
      <alignment horizontal="left" vertical="center"/>
    </xf>
    <xf numFmtId="0" fontId="11" fillId="0" borderId="0" xfId="0" applyFont="1" applyAlignment="1">
      <alignment horizontal="left" vertical="center"/>
    </xf>
  </cellXfs>
  <cellStyles count="2">
    <cellStyle name="Bad" xfId="1" builtinId="2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76200</xdr:colOff>
      <xdr:row>0</xdr:row>
      <xdr:rowOff>76200</xdr:rowOff>
    </xdr:from>
    <xdr:to>
      <xdr:col>1</xdr:col>
      <xdr:colOff>571500</xdr:colOff>
      <xdr:row>4</xdr:row>
      <xdr:rowOff>38794</xdr:rowOff>
    </xdr:to>
    <xdr:pic>
      <xdr:nvPicPr>
        <xdr:cNvPr id="2" name="Picture 2">
          <a:extLst>
            <a:ext uri="{FF2B5EF4-FFF2-40B4-BE49-F238E27FC236}">
              <a16:creationId xmlns:a16="http://schemas.microsoft.com/office/drawing/2014/main" id="{88A75CB4-997F-4EDF-A035-BB873ED56B4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76200"/>
          <a:ext cx="495300" cy="7245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1257300</xdr:colOff>
      <xdr:row>1</xdr:row>
      <xdr:rowOff>13909</xdr:rowOff>
    </xdr:from>
    <xdr:to>
      <xdr:col>15</xdr:col>
      <xdr:colOff>616883</xdr:colOff>
      <xdr:row>4</xdr:row>
      <xdr:rowOff>17582</xdr:rowOff>
    </xdr:to>
    <xdr:pic>
      <xdr:nvPicPr>
        <xdr:cNvPr id="3" name="Picture 2">
          <a:extLst>
            <a:ext uri="{FF2B5EF4-FFF2-40B4-BE49-F238E27FC236}">
              <a16:creationId xmlns:a16="http://schemas.microsoft.com/office/drawing/2014/main" id="{4F8E51E3-A124-4D37-B161-DA9D2E1507C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124950" y="194884"/>
          <a:ext cx="4722158" cy="54659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uherwis\Downloads\SE_GPA_Calculator_Effective_Fall-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 2024 - GPA_Calculator"/>
      <sheetName val="GPA"/>
    </sheetNames>
    <sheetDataSet>
      <sheetData sheetId="0" refreshError="1"/>
      <sheetData sheetId="1">
        <row r="2">
          <cell r="A2" t="str">
            <v>A</v>
          </cell>
        </row>
        <row r="3">
          <cell r="A3" t="str">
            <v>A-</v>
          </cell>
        </row>
        <row r="4">
          <cell r="A4" t="str">
            <v>B+</v>
          </cell>
        </row>
        <row r="5">
          <cell r="A5" t="str">
            <v>B</v>
          </cell>
        </row>
        <row r="6">
          <cell r="A6" t="str">
            <v>B-</v>
          </cell>
        </row>
        <row r="7">
          <cell r="A7" t="str">
            <v>C+</v>
          </cell>
        </row>
        <row r="8">
          <cell r="A8" t="str">
            <v>C</v>
          </cell>
        </row>
        <row r="9">
          <cell r="A9" t="str">
            <v>C-</v>
          </cell>
        </row>
        <row r="10">
          <cell r="A10" t="str">
            <v>D+</v>
          </cell>
        </row>
        <row r="11">
          <cell r="A11" t="str">
            <v>D</v>
          </cell>
        </row>
        <row r="12">
          <cell r="A12" t="str">
            <v>F</v>
          </cell>
        </row>
        <row r="13">
          <cell r="A13" t="str">
            <v>P</v>
          </cell>
        </row>
        <row r="14">
          <cell r="A14" t="str">
            <v>NP</v>
          </cell>
        </row>
        <row r="15">
          <cell r="A15" t="str">
            <v>CC</v>
          </cell>
        </row>
        <row r="16">
          <cell r="A16" t="str">
            <v>CR</v>
          </cell>
        </row>
        <row r="17">
          <cell r="A17" t="str">
            <v>R</v>
          </cell>
        </row>
        <row r="18">
          <cell r="A18" t="str">
            <v>DN</v>
          </cell>
        </row>
        <row r="19">
          <cell r="A19" t="str">
            <v>W</v>
          </cell>
        </row>
        <row r="20">
          <cell r="A20" t="str">
            <v>I</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B7E401-DC06-4292-8C4B-7CDD9CA9BF32}">
  <dimension ref="B1:V83"/>
  <sheetViews>
    <sheetView tabSelected="1" topLeftCell="B1" zoomScale="85" zoomScaleNormal="85" workbookViewId="0">
      <selection activeCell="Q15" sqref="Q15"/>
    </sheetView>
  </sheetViews>
  <sheetFormatPr defaultColWidth="11.375" defaultRowHeight="14.25"/>
  <cols>
    <col min="1" max="1" width="2.25" style="1" customWidth="1"/>
    <col min="2" max="2" width="16.25" style="1" customWidth="1"/>
    <col min="3" max="3" width="39.75" style="1" customWidth="1"/>
    <col min="4" max="4" width="6.875" style="61" customWidth="1"/>
    <col min="5" max="5" width="11.125" style="61" customWidth="1"/>
    <col min="6" max="6" width="9" style="61" customWidth="1"/>
    <col min="7" max="7" width="7" style="61" customWidth="1"/>
    <col min="8" max="8" width="7.125" style="61" customWidth="1"/>
    <col min="9" max="9" width="2.125" style="1" customWidth="1"/>
    <col min="10" max="10" width="16.375" style="1" bestFit="1" customWidth="1"/>
    <col min="11" max="11" width="46.625" style="1" customWidth="1"/>
    <col min="12" max="12" width="6.375" style="61" customWidth="1"/>
    <col min="13" max="13" width="11.25" style="61" customWidth="1"/>
    <col min="14" max="14" width="9" style="61" customWidth="1"/>
    <col min="15" max="15" width="7.125" style="61" customWidth="1"/>
    <col min="16" max="16" width="9.375" style="61" customWidth="1"/>
    <col min="17" max="16384" width="11.375" style="1"/>
  </cols>
  <sheetData>
    <row r="1" spans="2:16">
      <c r="B1" s="86" t="s">
        <v>132</v>
      </c>
      <c r="C1" s="86"/>
      <c r="D1" s="86"/>
      <c r="E1" s="86"/>
      <c r="F1" s="86"/>
      <c r="G1" s="86"/>
      <c r="H1" s="86"/>
      <c r="I1" s="86"/>
      <c r="J1" s="86"/>
      <c r="K1" s="86"/>
      <c r="L1" s="86"/>
      <c r="M1" s="86"/>
      <c r="N1" s="86"/>
      <c r="O1" s="86"/>
      <c r="P1" s="86"/>
    </row>
    <row r="2" spans="2:16">
      <c r="B2" s="86"/>
      <c r="C2" s="86"/>
      <c r="D2" s="86"/>
      <c r="E2" s="86"/>
      <c r="F2" s="86"/>
      <c r="G2" s="86"/>
      <c r="H2" s="86"/>
      <c r="I2" s="86"/>
      <c r="J2" s="86"/>
      <c r="K2" s="86"/>
      <c r="L2" s="86"/>
      <c r="M2" s="86"/>
      <c r="N2" s="86"/>
      <c r="O2" s="86"/>
      <c r="P2" s="86"/>
    </row>
    <row r="3" spans="2:16">
      <c r="B3" s="86"/>
      <c r="C3" s="86"/>
      <c r="D3" s="86"/>
      <c r="E3" s="86"/>
      <c r="F3" s="86"/>
      <c r="G3" s="86"/>
      <c r="H3" s="86"/>
      <c r="I3" s="86"/>
      <c r="J3" s="86"/>
      <c r="K3" s="86"/>
      <c r="L3" s="86"/>
      <c r="M3" s="86"/>
      <c r="N3" s="86"/>
      <c r="O3" s="86"/>
      <c r="P3" s="86"/>
    </row>
    <row r="4" spans="2:16">
      <c r="B4" s="86"/>
      <c r="C4" s="86"/>
      <c r="D4" s="86"/>
      <c r="E4" s="86"/>
      <c r="F4" s="86"/>
      <c r="G4" s="86"/>
      <c r="H4" s="86"/>
      <c r="I4" s="86"/>
      <c r="J4" s="86"/>
      <c r="K4" s="86"/>
      <c r="L4" s="86"/>
      <c r="M4" s="86"/>
      <c r="N4" s="86"/>
      <c r="O4" s="86"/>
      <c r="P4" s="86"/>
    </row>
    <row r="5" spans="2:16">
      <c r="B5" s="87"/>
      <c r="C5" s="87"/>
      <c r="D5" s="87"/>
      <c r="E5" s="87"/>
      <c r="F5" s="87"/>
      <c r="G5" s="87"/>
      <c r="H5" s="87"/>
      <c r="I5" s="87"/>
      <c r="J5" s="87"/>
      <c r="K5" s="87"/>
      <c r="L5" s="87"/>
      <c r="M5" s="87"/>
      <c r="N5" s="87"/>
      <c r="O5" s="87"/>
      <c r="P5" s="87"/>
    </row>
    <row r="6" spans="2:16" ht="21.75" customHeight="1">
      <c r="B6" s="2" t="s">
        <v>0</v>
      </c>
      <c r="C6" s="3"/>
      <c r="D6" s="88" t="s">
        <v>1</v>
      </c>
      <c r="E6" s="88"/>
      <c r="F6" s="88"/>
      <c r="G6" s="88"/>
      <c r="H6" s="88"/>
      <c r="I6" s="88"/>
      <c r="J6" s="88"/>
      <c r="K6" s="89" t="s">
        <v>2</v>
      </c>
      <c r="L6" s="90"/>
      <c r="M6" s="90"/>
      <c r="N6" s="90"/>
      <c r="O6" s="90"/>
      <c r="P6" s="91"/>
    </row>
    <row r="7" spans="2:16" ht="21.75" customHeight="1">
      <c r="B7" s="2" t="s">
        <v>3</v>
      </c>
      <c r="C7" s="3"/>
      <c r="D7" s="88" t="s">
        <v>4</v>
      </c>
      <c r="E7" s="88"/>
      <c r="F7" s="88"/>
      <c r="G7" s="88"/>
      <c r="H7" s="88"/>
      <c r="I7" s="88"/>
      <c r="J7" s="88"/>
      <c r="K7" s="88" t="s">
        <v>5</v>
      </c>
      <c r="L7" s="88"/>
      <c r="M7" s="88"/>
      <c r="N7" s="88"/>
      <c r="O7" s="88"/>
      <c r="P7" s="88"/>
    </row>
    <row r="8" spans="2:16" ht="15">
      <c r="B8" s="92" t="s">
        <v>6</v>
      </c>
      <c r="C8" s="93"/>
      <c r="D8" s="93"/>
      <c r="E8" s="93"/>
      <c r="F8" s="93"/>
      <c r="G8" s="93"/>
      <c r="H8" s="93"/>
      <c r="I8" s="93"/>
      <c r="J8" s="93"/>
      <c r="K8" s="93"/>
      <c r="L8" s="93"/>
      <c r="M8" s="93"/>
      <c r="N8" s="93"/>
      <c r="O8" s="93"/>
      <c r="P8" s="93"/>
    </row>
    <row r="9" spans="2:16" ht="15">
      <c r="B9" s="94" t="str">
        <f>CONCATENATE("4-Year Curriculum: ",SUM(D21,L21,D34,L34,D46,L46,D64,L64)," Credit Hours Total")</f>
        <v>4-Year Curriculum: 133 Credit Hours Total</v>
      </c>
      <c r="C9" s="94"/>
      <c r="D9" s="94"/>
      <c r="E9" s="94"/>
      <c r="F9" s="94"/>
      <c r="G9" s="94"/>
      <c r="H9" s="94"/>
      <c r="I9" s="94"/>
      <c r="J9" s="94"/>
      <c r="K9" s="94"/>
      <c r="L9" s="94"/>
      <c r="M9" s="94"/>
      <c r="N9" s="94"/>
      <c r="O9" s="94"/>
      <c r="P9" s="94"/>
    </row>
    <row r="10" spans="2:16" ht="15">
      <c r="B10" s="62" t="s">
        <v>7</v>
      </c>
      <c r="C10" s="63"/>
      <c r="D10" s="63"/>
      <c r="E10" s="63"/>
      <c r="F10" s="63"/>
      <c r="G10" s="63"/>
      <c r="H10" s="64"/>
      <c r="I10" s="4"/>
      <c r="J10" s="62" t="s">
        <v>8</v>
      </c>
      <c r="K10" s="63"/>
      <c r="L10" s="63"/>
      <c r="M10" s="63"/>
      <c r="N10" s="63"/>
      <c r="O10" s="63"/>
      <c r="P10" s="64"/>
    </row>
    <row r="11" spans="2:16" ht="31.5" customHeight="1">
      <c r="B11" s="5" t="s">
        <v>9</v>
      </c>
      <c r="C11" s="5" t="s">
        <v>10</v>
      </c>
      <c r="D11" s="6" t="s">
        <v>11</v>
      </c>
      <c r="E11" s="6" t="s">
        <v>12</v>
      </c>
      <c r="F11" s="6" t="s">
        <v>13</v>
      </c>
      <c r="G11" s="6" t="s">
        <v>14</v>
      </c>
      <c r="H11" s="6" t="s">
        <v>15</v>
      </c>
      <c r="I11" s="7"/>
      <c r="J11" s="5" t="s">
        <v>9</v>
      </c>
      <c r="K11" s="5" t="s">
        <v>10</v>
      </c>
      <c r="L11" s="6" t="s">
        <v>11</v>
      </c>
      <c r="M11" s="6" t="s">
        <v>12</v>
      </c>
      <c r="N11" s="6" t="s">
        <v>13</v>
      </c>
      <c r="O11" s="6" t="s">
        <v>14</v>
      </c>
      <c r="P11" s="6" t="s">
        <v>15</v>
      </c>
    </row>
    <row r="12" spans="2:16" ht="15">
      <c r="B12" s="8" t="s">
        <v>16</v>
      </c>
      <c r="C12" s="8" t="s">
        <v>108</v>
      </c>
      <c r="D12" s="9">
        <v>3</v>
      </c>
      <c r="E12" s="10"/>
      <c r="F12" s="10"/>
      <c r="G12" s="10"/>
      <c r="H12" s="11">
        <f>IF(G12="A",4*D12,IF(G12="A-",3.67*D12,IF(G12="B+",3.33*D12,IF(G12="B",3*D12,IF(G12="B-",2.67*D12,IF(G12="C+",2.33*D12,IF(G12="C",2*D12,IF(G12="C-",1.67*D12,IF(G12="D+",1.33*D12,IF(G12="D",1*D12,IF(G12="F",0*D12,0)))))))))))</f>
        <v>0</v>
      </c>
      <c r="I12" s="7"/>
      <c r="J12" s="8" t="s">
        <v>20</v>
      </c>
      <c r="K12" s="8" t="s">
        <v>21</v>
      </c>
      <c r="L12" s="9">
        <v>3</v>
      </c>
      <c r="M12" s="10"/>
      <c r="N12" s="10"/>
      <c r="O12" s="10"/>
      <c r="P12" s="11">
        <f>IF(O12="A",4*L12,IF(O12="A-",3.67*L12,IF(O12="B+",3.33*L12,IF(O12="B",3*L12,IF(O12="B-",2.67*L12,IF(O12="C+",2.33*L12,IF(O12="C",2*L12,IF(O12="C-",1.67*L12,IF(O12="D+",1.33*L12,IF(O12="D",1*L12,IF(O12="F",0*L12,0)))))))))))</f>
        <v>0</v>
      </c>
    </row>
    <row r="13" spans="2:16" ht="15">
      <c r="B13" s="8" t="s">
        <v>18</v>
      </c>
      <c r="C13" s="8" t="s">
        <v>19</v>
      </c>
      <c r="D13" s="9">
        <v>1</v>
      </c>
      <c r="E13" s="10"/>
      <c r="F13" s="10"/>
      <c r="G13" s="10"/>
      <c r="H13" s="11">
        <f t="shared" ref="H13:H19" si="0">IF(G13="A",4*D13,IF(G13="A-",3.67*D13,IF(G13="B+",3.33*D13,IF(G13="B",3*D13,IF(G13="B-",2.67*D13,IF(G13="C+",2.33*D13,IF(G13="C",2*D13,IF(G13="C-",1.67*D13,IF(G13="D+",1.33*D13,IF(G13="D",1*D13,IF(G13="F",0*D13,0)))))))))))</f>
        <v>0</v>
      </c>
      <c r="I13" s="7"/>
      <c r="J13" s="8" t="s">
        <v>24</v>
      </c>
      <c r="K13" s="8" t="s">
        <v>25</v>
      </c>
      <c r="L13" s="9">
        <v>1</v>
      </c>
      <c r="M13" s="10"/>
      <c r="N13" s="10"/>
      <c r="O13" s="10"/>
      <c r="P13" s="11">
        <f t="shared" ref="P13:P19" si="1">IF(O13="A",4*L13,IF(O13="A-",3.67*L13,IF(O13="B+",3.33*L13,IF(O13="B",3*L13,IF(O13="B-",2.67*L13,IF(O13="C+",2.33*L13,IF(O13="C",2*L13,IF(O13="C-",1.67*L13,IF(O13="D+",1.33*L13,IF(O13="D",1*L13,IF(O13="F",0*L13,0)))))))))))</f>
        <v>0</v>
      </c>
    </row>
    <row r="14" spans="2:16" ht="15">
      <c r="B14" s="12" t="s">
        <v>22</v>
      </c>
      <c r="C14" s="12" t="s">
        <v>23</v>
      </c>
      <c r="D14" s="13">
        <v>3</v>
      </c>
      <c r="E14" s="10"/>
      <c r="F14" s="10"/>
      <c r="G14" s="10"/>
      <c r="H14" s="11">
        <f t="shared" si="0"/>
        <v>0</v>
      </c>
      <c r="I14" s="7"/>
      <c r="J14" s="8" t="s">
        <v>109</v>
      </c>
      <c r="K14" s="8" t="s">
        <v>110</v>
      </c>
      <c r="L14" s="9">
        <v>3</v>
      </c>
      <c r="M14" s="10"/>
      <c r="N14" s="10"/>
      <c r="O14" s="10"/>
      <c r="P14" s="11">
        <f t="shared" si="1"/>
        <v>0</v>
      </c>
    </row>
    <row r="15" spans="2:16" ht="15">
      <c r="B15" s="12" t="s">
        <v>26</v>
      </c>
      <c r="C15" s="12" t="s">
        <v>27</v>
      </c>
      <c r="D15" s="13">
        <v>3</v>
      </c>
      <c r="E15" s="10"/>
      <c r="F15" s="10"/>
      <c r="G15" s="10"/>
      <c r="H15" s="11">
        <f t="shared" si="0"/>
        <v>0</v>
      </c>
      <c r="I15" s="7"/>
      <c r="J15" s="12" t="s">
        <v>28</v>
      </c>
      <c r="K15" s="12" t="s">
        <v>29</v>
      </c>
      <c r="L15" s="13">
        <v>3</v>
      </c>
      <c r="M15" s="10"/>
      <c r="N15" s="10"/>
      <c r="O15" s="10"/>
      <c r="P15" s="11">
        <f t="shared" si="1"/>
        <v>0</v>
      </c>
    </row>
    <row r="16" spans="2:16" ht="15">
      <c r="B16" s="12" t="s">
        <v>30</v>
      </c>
      <c r="C16" s="12" t="s">
        <v>31</v>
      </c>
      <c r="D16" s="13">
        <v>1</v>
      </c>
      <c r="E16" s="10"/>
      <c r="F16" s="10"/>
      <c r="G16" s="10"/>
      <c r="H16" s="11">
        <f t="shared" si="0"/>
        <v>0</v>
      </c>
      <c r="I16" s="7"/>
      <c r="J16" s="32" t="s">
        <v>42</v>
      </c>
      <c r="K16" s="32" t="s">
        <v>43</v>
      </c>
      <c r="L16" s="33">
        <v>3</v>
      </c>
      <c r="M16" s="10"/>
      <c r="N16" s="10"/>
      <c r="O16" s="10"/>
      <c r="P16" s="11">
        <f t="shared" si="1"/>
        <v>0</v>
      </c>
    </row>
    <row r="17" spans="2:20" ht="18.75" customHeight="1">
      <c r="B17" s="14" t="s">
        <v>32</v>
      </c>
      <c r="C17" s="14" t="s">
        <v>33</v>
      </c>
      <c r="D17" s="15">
        <v>3</v>
      </c>
      <c r="E17" s="10"/>
      <c r="F17" s="10"/>
      <c r="G17" s="10"/>
      <c r="H17" s="11">
        <f t="shared" si="0"/>
        <v>0</v>
      </c>
      <c r="I17" s="7"/>
      <c r="J17" s="32" t="s">
        <v>44</v>
      </c>
      <c r="K17" s="32" t="s">
        <v>45</v>
      </c>
      <c r="L17" s="33">
        <v>1</v>
      </c>
      <c r="M17" s="10"/>
      <c r="N17" s="10"/>
      <c r="O17" s="10"/>
      <c r="P17" s="11">
        <f t="shared" si="1"/>
        <v>0</v>
      </c>
    </row>
    <row r="18" spans="2:20" ht="16.5" customHeight="1">
      <c r="B18" s="14" t="s">
        <v>47</v>
      </c>
      <c r="C18" s="14" t="s">
        <v>72</v>
      </c>
      <c r="D18" s="15">
        <v>2</v>
      </c>
      <c r="E18" s="10"/>
      <c r="F18" s="10"/>
      <c r="G18" s="10"/>
      <c r="H18" s="11">
        <f t="shared" si="0"/>
        <v>0</v>
      </c>
      <c r="I18" s="7"/>
      <c r="J18" s="14" t="s">
        <v>111</v>
      </c>
      <c r="K18" s="14" t="s">
        <v>57</v>
      </c>
      <c r="L18" s="15">
        <v>3</v>
      </c>
      <c r="M18" s="10"/>
      <c r="N18" s="10"/>
      <c r="O18" s="10"/>
      <c r="P18" s="11">
        <f t="shared" si="1"/>
        <v>0</v>
      </c>
    </row>
    <row r="19" spans="2:20" ht="15">
      <c r="B19" s="14" t="s">
        <v>73</v>
      </c>
      <c r="C19" s="14" t="s">
        <v>66</v>
      </c>
      <c r="D19" s="15">
        <v>2</v>
      </c>
      <c r="E19" s="10"/>
      <c r="F19" s="10"/>
      <c r="G19" s="10"/>
      <c r="H19" s="11">
        <f t="shared" si="0"/>
        <v>0</v>
      </c>
      <c r="I19" s="7"/>
      <c r="J19" s="14"/>
      <c r="K19" s="14"/>
      <c r="L19" s="15"/>
      <c r="M19" s="10"/>
      <c r="N19" s="10"/>
      <c r="O19" s="10"/>
      <c r="P19" s="11">
        <f t="shared" si="1"/>
        <v>0</v>
      </c>
    </row>
    <row r="20" spans="2:20" ht="3" customHeight="1">
      <c r="B20" s="7"/>
      <c r="C20" s="7"/>
      <c r="D20" s="16"/>
      <c r="E20" s="16"/>
      <c r="F20" s="16"/>
      <c r="G20" s="16"/>
      <c r="H20" s="16"/>
      <c r="I20" s="7"/>
      <c r="J20" s="7"/>
      <c r="K20" s="7"/>
      <c r="L20" s="16"/>
      <c r="M20" s="16"/>
      <c r="N20" s="16"/>
      <c r="O20" s="16"/>
      <c r="P20" s="16"/>
    </row>
    <row r="21" spans="2:20" s="22" customFormat="1" ht="15">
      <c r="B21" s="17"/>
      <c r="C21" s="18" t="s">
        <v>36</v>
      </c>
      <c r="D21" s="19">
        <f>SUM(D12:D20)</f>
        <v>18</v>
      </c>
      <c r="E21" s="19"/>
      <c r="F21" s="19"/>
      <c r="G21" s="19"/>
      <c r="H21" s="20"/>
      <c r="I21" s="21"/>
      <c r="J21" s="17"/>
      <c r="K21" s="18" t="s">
        <v>36</v>
      </c>
      <c r="L21" s="19">
        <f>SUM(L12:L19)</f>
        <v>17</v>
      </c>
      <c r="M21" s="19"/>
      <c r="N21" s="19"/>
      <c r="O21" s="19"/>
      <c r="P21" s="20"/>
    </row>
    <row r="22" spans="2:20" s="22" customFormat="1" ht="15">
      <c r="B22" s="23"/>
      <c r="C22" s="24" t="s">
        <v>37</v>
      </c>
      <c r="D22" s="25"/>
      <c r="E22" s="26"/>
      <c r="F22" s="25"/>
      <c r="G22" s="27">
        <f>SUM(H12:H19)/D21</f>
        <v>0</v>
      </c>
      <c r="H22" s="28"/>
      <c r="I22" s="21"/>
      <c r="J22" s="23"/>
      <c r="K22" s="24" t="s">
        <v>37</v>
      </c>
      <c r="L22" s="25"/>
      <c r="M22" s="26"/>
      <c r="N22" s="25"/>
      <c r="O22" s="27">
        <f>SUM(P12:P19)/L21</f>
        <v>0</v>
      </c>
      <c r="P22" s="28"/>
    </row>
    <row r="23" spans="2:20" s="31" customFormat="1">
      <c r="B23" s="29"/>
      <c r="C23" s="29"/>
      <c r="D23" s="30"/>
      <c r="E23" s="30"/>
      <c r="F23" s="30"/>
      <c r="G23" s="30"/>
      <c r="H23" s="30"/>
      <c r="I23" s="29"/>
      <c r="J23" s="29"/>
      <c r="K23" s="29"/>
      <c r="L23" s="30"/>
      <c r="M23" s="30"/>
      <c r="N23" s="30"/>
      <c r="O23" s="30"/>
      <c r="P23" s="30"/>
    </row>
    <row r="24" spans="2:20" ht="15">
      <c r="B24" s="62" t="s">
        <v>38</v>
      </c>
      <c r="C24" s="63"/>
      <c r="D24" s="63"/>
      <c r="E24" s="63"/>
      <c r="F24" s="63"/>
      <c r="G24" s="63"/>
      <c r="H24" s="64"/>
      <c r="I24" s="7"/>
      <c r="J24" s="62" t="s">
        <v>39</v>
      </c>
      <c r="K24" s="63"/>
      <c r="L24" s="63"/>
      <c r="M24" s="63"/>
      <c r="N24" s="63"/>
      <c r="O24" s="63"/>
      <c r="P24" s="64"/>
    </row>
    <row r="25" spans="2:20" ht="39.75" customHeight="1">
      <c r="B25" s="5" t="s">
        <v>9</v>
      </c>
      <c r="C25" s="5" t="s">
        <v>10</v>
      </c>
      <c r="D25" s="6" t="s">
        <v>11</v>
      </c>
      <c r="E25" s="6" t="s">
        <v>12</v>
      </c>
      <c r="F25" s="6" t="s">
        <v>13</v>
      </c>
      <c r="G25" s="6" t="s">
        <v>14</v>
      </c>
      <c r="H25" s="6" t="s">
        <v>15</v>
      </c>
      <c r="I25" s="7"/>
      <c r="J25" s="5" t="s">
        <v>9</v>
      </c>
      <c r="K25" s="5" t="s">
        <v>10</v>
      </c>
      <c r="L25" s="6" t="s">
        <v>11</v>
      </c>
      <c r="M25" s="6" t="s">
        <v>12</v>
      </c>
      <c r="N25" s="6" t="s">
        <v>13</v>
      </c>
      <c r="O25" s="6" t="s">
        <v>14</v>
      </c>
      <c r="P25" s="6" t="s">
        <v>15</v>
      </c>
    </row>
    <row r="26" spans="2:20" ht="18" customHeight="1">
      <c r="B26" s="8" t="s">
        <v>112</v>
      </c>
      <c r="C26" s="8" t="s">
        <v>74</v>
      </c>
      <c r="D26" s="9">
        <v>3</v>
      </c>
      <c r="E26" s="10"/>
      <c r="F26" s="10"/>
      <c r="G26" s="10"/>
      <c r="H26" s="11">
        <f>IF(G26="A",4*D26,IF(G26="A-",3.67*D26,IF(G26="B+",3.33*D26,IF(G26="B",3*D26,IF(G26="B-",2.67*D26,IF(G26="C+",2.33*D26,IF(G26="C",2*D26,IF(G26="C-",1.67*D26,IF(G26="D+",1.33*D26,IF(G26="D",1*D26,IF(G26="F",0*D26,0)))))))))))</f>
        <v>0</v>
      </c>
      <c r="I26" s="7"/>
      <c r="J26" s="8" t="s">
        <v>83</v>
      </c>
      <c r="K26" s="8" t="s">
        <v>51</v>
      </c>
      <c r="L26" s="9">
        <v>3</v>
      </c>
      <c r="M26" s="10"/>
      <c r="N26" s="10"/>
      <c r="O26" s="10"/>
      <c r="P26" s="11">
        <f t="shared" ref="P26:P32" si="2">IF(O26="A",4*L26,IF(O26="A-",3.67*L26,IF(O26="B+",3.33*L26,IF(O26="B",3*L26,IF(O26="B-",2.67*L26,IF(O26="C+",2.33*L26,IF(O26="C",2*L26,IF(O26="C-",1.67*L26,IF(O26="D+",1.33*L26,IF(O26="D",1*L26,IF(O26="F",0*L26,0)))))))))))</f>
        <v>0</v>
      </c>
    </row>
    <row r="27" spans="2:20" ht="15">
      <c r="B27" s="8" t="s">
        <v>79</v>
      </c>
      <c r="C27" s="8" t="s">
        <v>48</v>
      </c>
      <c r="D27" s="9">
        <v>3</v>
      </c>
      <c r="E27" s="10"/>
      <c r="F27" s="10"/>
      <c r="G27" s="10"/>
      <c r="H27" s="11">
        <f t="shared" ref="H27:H32" si="3">IF(G27="A",4*D27,IF(G27="A-",3.67*D27,IF(G27="B+",3.33*D27,IF(G27="B",3*D27,IF(G27="B-",2.67*D27,IF(G27="C+",2.33*D27,IF(G27="C",2*D27,IF(G27="C-",1.67*D27,IF(G27="D+",1.33*D27,IF(G27="D",1*D27,IF(G27="F",0*D27,0)))))))))))</f>
        <v>0</v>
      </c>
      <c r="I27" s="7"/>
      <c r="J27" s="8" t="s">
        <v>84</v>
      </c>
      <c r="K27" s="8" t="s">
        <v>52</v>
      </c>
      <c r="L27" s="9">
        <v>1</v>
      </c>
      <c r="M27" s="10"/>
      <c r="N27" s="10"/>
      <c r="O27" s="10"/>
      <c r="P27" s="11">
        <f t="shared" si="2"/>
        <v>0</v>
      </c>
    </row>
    <row r="28" spans="2:20" ht="15">
      <c r="B28" s="8" t="s">
        <v>77</v>
      </c>
      <c r="C28" s="8" t="s">
        <v>75</v>
      </c>
      <c r="D28" s="9">
        <v>3</v>
      </c>
      <c r="E28" s="10"/>
      <c r="F28" s="10"/>
      <c r="G28" s="10"/>
      <c r="H28" s="11">
        <f t="shared" si="3"/>
        <v>0</v>
      </c>
      <c r="I28" s="7"/>
      <c r="J28" s="8" t="s">
        <v>87</v>
      </c>
      <c r="K28" s="8" t="s">
        <v>53</v>
      </c>
      <c r="L28" s="9">
        <v>3</v>
      </c>
      <c r="M28" s="10"/>
      <c r="N28" s="10"/>
      <c r="O28" s="10"/>
      <c r="P28" s="11">
        <f t="shared" si="2"/>
        <v>0</v>
      </c>
    </row>
    <row r="29" spans="2:20" ht="15">
      <c r="B29" s="8" t="s">
        <v>78</v>
      </c>
      <c r="C29" s="8" t="s">
        <v>76</v>
      </c>
      <c r="D29" s="9">
        <v>1</v>
      </c>
      <c r="E29" s="10"/>
      <c r="F29" s="10"/>
      <c r="G29" s="10"/>
      <c r="H29" s="11">
        <f t="shared" si="3"/>
        <v>0</v>
      </c>
      <c r="I29" s="7"/>
      <c r="J29" s="8" t="s">
        <v>88</v>
      </c>
      <c r="K29" s="8" t="s">
        <v>54</v>
      </c>
      <c r="L29" s="9">
        <v>1</v>
      </c>
      <c r="M29" s="10"/>
      <c r="N29" s="10"/>
      <c r="O29" s="10"/>
      <c r="P29" s="11">
        <f t="shared" si="2"/>
        <v>0</v>
      </c>
      <c r="R29" s="34"/>
      <c r="S29" s="34"/>
      <c r="T29" s="35"/>
    </row>
    <row r="30" spans="2:20" ht="15">
      <c r="B30" s="8" t="s">
        <v>113</v>
      </c>
      <c r="C30" s="8" t="s">
        <v>80</v>
      </c>
      <c r="D30" s="9">
        <v>3</v>
      </c>
      <c r="E30" s="10"/>
      <c r="F30" s="10"/>
      <c r="G30" s="10"/>
      <c r="H30" s="11">
        <f t="shared" si="3"/>
        <v>0</v>
      </c>
      <c r="I30" s="7"/>
      <c r="J30" s="8" t="s">
        <v>85</v>
      </c>
      <c r="K30" s="8" t="s">
        <v>89</v>
      </c>
      <c r="L30" s="9">
        <v>3</v>
      </c>
      <c r="M30" s="10"/>
      <c r="N30" s="10"/>
      <c r="O30" s="10"/>
      <c r="P30" s="11">
        <f t="shared" si="2"/>
        <v>0</v>
      </c>
    </row>
    <row r="31" spans="2:20" ht="15">
      <c r="B31" s="12" t="s">
        <v>81</v>
      </c>
      <c r="C31" s="12" t="s">
        <v>82</v>
      </c>
      <c r="D31" s="13">
        <v>3</v>
      </c>
      <c r="E31" s="10"/>
      <c r="F31" s="10"/>
      <c r="G31" s="10"/>
      <c r="H31" s="11">
        <f t="shared" si="3"/>
        <v>0</v>
      </c>
      <c r="I31" s="7"/>
      <c r="J31" s="8" t="s">
        <v>114</v>
      </c>
      <c r="K31" s="8" t="s">
        <v>86</v>
      </c>
      <c r="L31" s="9">
        <v>3</v>
      </c>
      <c r="M31" s="10"/>
      <c r="N31" s="10"/>
      <c r="O31" s="10"/>
      <c r="P31" s="11">
        <f t="shared" si="2"/>
        <v>0</v>
      </c>
    </row>
    <row r="32" spans="2:20" ht="15">
      <c r="B32" s="12" t="s">
        <v>46</v>
      </c>
      <c r="C32" s="12" t="s">
        <v>115</v>
      </c>
      <c r="D32" s="9">
        <v>3</v>
      </c>
      <c r="E32" s="10"/>
      <c r="F32" s="10"/>
      <c r="G32" s="10"/>
      <c r="H32" s="11">
        <f t="shared" si="3"/>
        <v>0</v>
      </c>
      <c r="I32" s="7"/>
      <c r="J32" s="8" t="s">
        <v>55</v>
      </c>
      <c r="K32" s="8" t="s">
        <v>56</v>
      </c>
      <c r="L32" s="9">
        <v>3</v>
      </c>
      <c r="M32" s="10"/>
      <c r="N32" s="10"/>
      <c r="O32" s="10"/>
      <c r="P32" s="11">
        <f t="shared" si="2"/>
        <v>0</v>
      </c>
    </row>
    <row r="33" spans="2:22" ht="3" customHeight="1">
      <c r="B33" s="7"/>
      <c r="C33" s="7"/>
      <c r="D33" s="16"/>
      <c r="E33" s="16"/>
      <c r="F33" s="16"/>
      <c r="G33" s="36"/>
      <c r="H33" s="16"/>
      <c r="I33" s="7"/>
      <c r="J33" s="7"/>
      <c r="K33" s="7"/>
      <c r="L33" s="16"/>
      <c r="M33" s="16"/>
      <c r="N33" s="16"/>
      <c r="O33" s="16"/>
      <c r="P33" s="16"/>
    </row>
    <row r="34" spans="2:22" s="22" customFormat="1" ht="15">
      <c r="B34" s="17"/>
      <c r="C34" s="18" t="s">
        <v>36</v>
      </c>
      <c r="D34" s="19">
        <f>SUM(D26:D32)</f>
        <v>19</v>
      </c>
      <c r="E34" s="19"/>
      <c r="F34" s="19"/>
      <c r="G34" s="19"/>
      <c r="H34" s="20"/>
      <c r="I34" s="21"/>
      <c r="J34" s="17"/>
      <c r="K34" s="18" t="s">
        <v>36</v>
      </c>
      <c r="L34" s="19">
        <f>SUM(L26:L32)</f>
        <v>17</v>
      </c>
      <c r="M34" s="19"/>
      <c r="N34" s="19"/>
      <c r="O34" s="19"/>
      <c r="P34" s="20"/>
      <c r="Q34" s="4"/>
      <c r="R34" s="4"/>
      <c r="S34" s="4"/>
      <c r="T34" s="4"/>
      <c r="U34" s="4"/>
      <c r="V34" s="4"/>
    </row>
    <row r="35" spans="2:22" s="22" customFormat="1" ht="15">
      <c r="B35" s="23"/>
      <c r="C35" s="24" t="s">
        <v>37</v>
      </c>
      <c r="D35" s="25"/>
      <c r="E35" s="26"/>
      <c r="F35" s="25"/>
      <c r="G35" s="27">
        <f>SUM(H25:H32)/D34</f>
        <v>0</v>
      </c>
      <c r="H35" s="28"/>
      <c r="I35" s="21"/>
      <c r="J35" s="23"/>
      <c r="K35" s="24" t="s">
        <v>37</v>
      </c>
      <c r="L35" s="25"/>
      <c r="M35" s="26"/>
      <c r="N35" s="25"/>
      <c r="O35" s="27">
        <f>SUM(P25:P32)/L34</f>
        <v>0</v>
      </c>
      <c r="P35" s="28"/>
      <c r="Q35" s="4"/>
      <c r="R35" s="4"/>
      <c r="S35" s="4"/>
      <c r="T35" s="4"/>
      <c r="U35" s="4"/>
      <c r="V35" s="4"/>
    </row>
    <row r="36" spans="2:22" s="31" customFormat="1">
      <c r="B36" s="29"/>
      <c r="C36" s="29"/>
      <c r="D36" s="30"/>
      <c r="E36" s="30"/>
      <c r="F36" s="30"/>
      <c r="G36" s="30"/>
      <c r="H36" s="30"/>
      <c r="I36" s="29"/>
      <c r="J36" s="29"/>
      <c r="K36" s="29"/>
      <c r="L36" s="30"/>
      <c r="M36" s="30"/>
      <c r="N36" s="30"/>
      <c r="O36" s="30"/>
      <c r="P36" s="30"/>
    </row>
    <row r="37" spans="2:22" ht="15">
      <c r="B37" s="62" t="s">
        <v>49</v>
      </c>
      <c r="C37" s="63"/>
      <c r="D37" s="63"/>
      <c r="E37" s="63"/>
      <c r="F37" s="63"/>
      <c r="G37" s="63"/>
      <c r="H37" s="64"/>
      <c r="I37" s="7"/>
      <c r="J37" s="62" t="s">
        <v>50</v>
      </c>
      <c r="K37" s="63"/>
      <c r="L37" s="63"/>
      <c r="M37" s="63"/>
      <c r="N37" s="63"/>
      <c r="O37" s="63"/>
      <c r="P37" s="64"/>
    </row>
    <row r="38" spans="2:22" ht="36" customHeight="1">
      <c r="B38" s="5" t="s">
        <v>9</v>
      </c>
      <c r="C38" s="5" t="s">
        <v>10</v>
      </c>
      <c r="D38" s="6" t="s">
        <v>11</v>
      </c>
      <c r="E38" s="6" t="s">
        <v>12</v>
      </c>
      <c r="F38" s="6" t="s">
        <v>13</v>
      </c>
      <c r="G38" s="6" t="s">
        <v>14</v>
      </c>
      <c r="H38" s="6" t="s">
        <v>15</v>
      </c>
      <c r="I38" s="7"/>
      <c r="J38" s="5" t="s">
        <v>9</v>
      </c>
      <c r="K38" s="5" t="s">
        <v>10</v>
      </c>
      <c r="L38" s="6" t="s">
        <v>11</v>
      </c>
      <c r="M38" s="6" t="s">
        <v>12</v>
      </c>
      <c r="N38" s="6" t="s">
        <v>13</v>
      </c>
      <c r="O38" s="6" t="s">
        <v>14</v>
      </c>
      <c r="P38" s="6" t="s">
        <v>15</v>
      </c>
    </row>
    <row r="39" spans="2:22" ht="15.75" customHeight="1">
      <c r="B39" s="8" t="s">
        <v>40</v>
      </c>
      <c r="C39" s="8" t="s">
        <v>41</v>
      </c>
      <c r="D39" s="9">
        <v>3</v>
      </c>
      <c r="E39" s="10"/>
      <c r="F39" s="10"/>
      <c r="G39" s="10"/>
      <c r="H39" s="11">
        <f t="shared" ref="H39:H44" si="4">IF(G39="A",4*D39,IF(G39="A-",3.67*D39,IF(G39="B+",3.33*D39,IF(G39="B",3*D39,IF(G39="B-",2.67*D39,IF(G39="C+",2.33*D39,IF(G39="C",2*D39,IF(G39="C-",1.67*D39,IF(G39="D+",1.33*D39,IF(G39="D",1*D39,IF(G39="F",0*D39,0)))))))))))</f>
        <v>0</v>
      </c>
      <c r="I39" s="7"/>
      <c r="J39" s="8" t="s">
        <v>94</v>
      </c>
      <c r="K39" s="8" t="s">
        <v>95</v>
      </c>
      <c r="L39" s="9">
        <v>3</v>
      </c>
      <c r="M39" s="10"/>
      <c r="N39" s="10"/>
      <c r="O39" s="10"/>
      <c r="P39" s="11">
        <f t="shared" ref="P39:P44" si="5">IF(O39="A",4*L39,IF(O39="A-",3.67*L39,IF(O39="B+",3.33*L39,IF(O39="B",3*L39,IF(O39="B-",2.67*L39,IF(O39="C+",2.33*L39,IF(O39="C",2*L39,IF(O39="C-",1.67*L39,IF(O39="D+",1.33*L39,IF(O39="D",1*L39,IF(O39="F",0*L39,0)))))))))))</f>
        <v>0</v>
      </c>
    </row>
    <row r="40" spans="2:22" ht="15">
      <c r="B40" s="8" t="s">
        <v>116</v>
      </c>
      <c r="C40" s="8" t="s">
        <v>117</v>
      </c>
      <c r="D40" s="9">
        <v>3</v>
      </c>
      <c r="E40" s="10"/>
      <c r="F40" s="10"/>
      <c r="G40" s="10"/>
      <c r="H40" s="11">
        <f t="shared" si="4"/>
        <v>0</v>
      </c>
      <c r="I40" s="7"/>
      <c r="J40" s="8" t="s">
        <v>96</v>
      </c>
      <c r="K40" s="8" t="s">
        <v>97</v>
      </c>
      <c r="L40" s="9">
        <v>3</v>
      </c>
      <c r="M40" s="10"/>
      <c r="N40" s="10"/>
      <c r="O40" s="10"/>
      <c r="P40" s="11">
        <f t="shared" si="5"/>
        <v>0</v>
      </c>
    </row>
    <row r="41" spans="2:22" ht="15">
      <c r="B41" s="8" t="s">
        <v>90</v>
      </c>
      <c r="C41" s="8" t="s">
        <v>91</v>
      </c>
      <c r="D41" s="9">
        <v>3</v>
      </c>
      <c r="E41" s="10"/>
      <c r="F41" s="10"/>
      <c r="G41" s="10"/>
      <c r="H41" s="11">
        <f t="shared" si="4"/>
        <v>0</v>
      </c>
      <c r="I41" s="7"/>
      <c r="J41" s="8" t="s">
        <v>120</v>
      </c>
      <c r="K41" s="8" t="s">
        <v>121</v>
      </c>
      <c r="L41" s="9">
        <v>3</v>
      </c>
      <c r="M41" s="10"/>
      <c r="N41" s="10"/>
      <c r="O41" s="10"/>
      <c r="P41" s="11">
        <f t="shared" si="5"/>
        <v>0</v>
      </c>
    </row>
    <row r="42" spans="2:22" ht="15">
      <c r="B42" s="8" t="s">
        <v>118</v>
      </c>
      <c r="C42" s="8" t="s">
        <v>119</v>
      </c>
      <c r="D42" s="9">
        <v>3</v>
      </c>
      <c r="E42" s="10"/>
      <c r="F42" s="10"/>
      <c r="G42" s="10"/>
      <c r="H42" s="11">
        <f t="shared" si="4"/>
        <v>0</v>
      </c>
      <c r="I42" s="7"/>
      <c r="J42" s="8" t="s">
        <v>122</v>
      </c>
      <c r="K42" s="8" t="s">
        <v>123</v>
      </c>
      <c r="L42" s="9">
        <v>3</v>
      </c>
      <c r="M42" s="10"/>
      <c r="N42" s="10"/>
      <c r="O42" s="10"/>
      <c r="P42" s="11">
        <f t="shared" si="5"/>
        <v>0</v>
      </c>
    </row>
    <row r="43" spans="2:22" ht="15">
      <c r="B43" s="8" t="s">
        <v>92</v>
      </c>
      <c r="C43" s="8" t="s">
        <v>93</v>
      </c>
      <c r="D43" s="9">
        <v>3</v>
      </c>
      <c r="E43" s="10"/>
      <c r="F43" s="10"/>
      <c r="G43" s="10"/>
      <c r="H43" s="11">
        <f t="shared" si="4"/>
        <v>0</v>
      </c>
      <c r="I43" s="7"/>
      <c r="J43" s="8" t="s">
        <v>124</v>
      </c>
      <c r="K43" s="8" t="s">
        <v>125</v>
      </c>
      <c r="L43" s="9">
        <v>3</v>
      </c>
      <c r="M43" s="10"/>
      <c r="N43" s="10"/>
      <c r="O43" s="10"/>
      <c r="P43" s="11">
        <f t="shared" si="5"/>
        <v>0</v>
      </c>
    </row>
    <row r="44" spans="2:22" ht="15">
      <c r="B44" s="14" t="s">
        <v>34</v>
      </c>
      <c r="C44" s="14" t="s">
        <v>35</v>
      </c>
      <c r="D44" s="15">
        <v>2</v>
      </c>
      <c r="E44" s="10"/>
      <c r="F44" s="10"/>
      <c r="G44" s="10"/>
      <c r="H44" s="11">
        <f t="shared" si="4"/>
        <v>0</v>
      </c>
      <c r="I44" s="7"/>
      <c r="J44" s="14"/>
      <c r="K44" s="14"/>
      <c r="L44" s="15"/>
      <c r="M44" s="10"/>
      <c r="N44" s="10"/>
      <c r="O44" s="10"/>
      <c r="P44" s="11">
        <f t="shared" si="5"/>
        <v>0</v>
      </c>
    </row>
    <row r="45" spans="2:22" ht="3" customHeight="1">
      <c r="B45" s="7"/>
      <c r="C45" s="7"/>
      <c r="D45" s="16"/>
      <c r="E45" s="16"/>
      <c r="F45" s="16"/>
      <c r="G45" s="16"/>
      <c r="H45" s="16"/>
      <c r="I45" s="7"/>
      <c r="J45" s="7"/>
      <c r="K45" s="7"/>
      <c r="L45" s="7"/>
      <c r="M45" s="7"/>
      <c r="N45" s="7"/>
      <c r="O45" s="7"/>
      <c r="P45" s="7"/>
    </row>
    <row r="46" spans="2:22" s="22" customFormat="1" ht="15">
      <c r="B46" s="17"/>
      <c r="C46" s="18" t="s">
        <v>36</v>
      </c>
      <c r="D46" s="19">
        <f>SUM(D39:D44)</f>
        <v>17</v>
      </c>
      <c r="E46" s="19"/>
      <c r="F46" s="19"/>
      <c r="G46" s="19"/>
      <c r="H46" s="20"/>
      <c r="I46" s="21"/>
      <c r="J46" s="17"/>
      <c r="K46" s="18" t="s">
        <v>36</v>
      </c>
      <c r="L46" s="19">
        <f>SUM(L39:L44)</f>
        <v>15</v>
      </c>
      <c r="M46" s="19"/>
      <c r="N46" s="19"/>
      <c r="O46" s="19"/>
      <c r="P46" s="20"/>
    </row>
    <row r="47" spans="2:22" s="22" customFormat="1" ht="15">
      <c r="B47" s="23"/>
      <c r="C47" s="24" t="s">
        <v>37</v>
      </c>
      <c r="D47" s="25"/>
      <c r="E47" s="26"/>
      <c r="F47" s="25"/>
      <c r="G47" s="27">
        <f>SUM(H37:H44)/D46</f>
        <v>0</v>
      </c>
      <c r="H47" s="28"/>
      <c r="I47" s="21"/>
      <c r="J47" s="23"/>
      <c r="K47" s="24" t="s">
        <v>37</v>
      </c>
      <c r="L47" s="25"/>
      <c r="M47" s="26"/>
      <c r="N47" s="25"/>
      <c r="O47" s="27">
        <f>SUM(P37:P44)/L46</f>
        <v>0</v>
      </c>
      <c r="P47" s="28"/>
    </row>
    <row r="48" spans="2:22" s="31" customFormat="1" ht="15" thickBot="1">
      <c r="B48" s="29"/>
      <c r="C48" s="29"/>
      <c r="D48" s="30"/>
      <c r="E48" s="30"/>
      <c r="F48" s="30"/>
      <c r="G48" s="30"/>
      <c r="H48" s="30"/>
      <c r="I48" s="29"/>
      <c r="J48" s="29"/>
      <c r="K48" s="29"/>
      <c r="L48" s="30"/>
      <c r="M48" s="30"/>
      <c r="N48" s="30"/>
      <c r="O48" s="30"/>
      <c r="P48" s="30"/>
    </row>
    <row r="49" spans="2:16" ht="15">
      <c r="B49" s="62" t="s">
        <v>58</v>
      </c>
      <c r="C49" s="63"/>
      <c r="D49" s="63"/>
      <c r="E49" s="63"/>
      <c r="F49" s="63"/>
      <c r="G49" s="63"/>
      <c r="H49" s="64"/>
      <c r="I49" s="7"/>
      <c r="J49" s="65" t="s">
        <v>59</v>
      </c>
      <c r="K49" s="66"/>
      <c r="L49" s="66"/>
      <c r="M49" s="66"/>
      <c r="N49" s="66"/>
      <c r="O49" s="66"/>
      <c r="P49" s="67"/>
    </row>
    <row r="50" spans="2:16" ht="38.25" customHeight="1">
      <c r="B50" s="5" t="s">
        <v>9</v>
      </c>
      <c r="C50" s="5" t="s">
        <v>10</v>
      </c>
      <c r="D50" s="6" t="s">
        <v>11</v>
      </c>
      <c r="E50" s="6" t="s">
        <v>12</v>
      </c>
      <c r="F50" s="6" t="s">
        <v>13</v>
      </c>
      <c r="G50" s="6" t="s">
        <v>14</v>
      </c>
      <c r="H50" s="6" t="s">
        <v>15</v>
      </c>
      <c r="I50" s="7"/>
      <c r="J50" s="68"/>
      <c r="K50" s="69"/>
      <c r="L50" s="69"/>
      <c r="M50" s="69"/>
      <c r="N50" s="69"/>
      <c r="O50" s="69"/>
      <c r="P50" s="70"/>
    </row>
    <row r="51" spans="2:16" ht="15">
      <c r="B51" s="8" t="s">
        <v>131</v>
      </c>
      <c r="C51" s="8" t="s">
        <v>60</v>
      </c>
      <c r="D51" s="9">
        <v>0</v>
      </c>
      <c r="E51" s="10"/>
      <c r="F51" s="10"/>
      <c r="G51" s="10"/>
      <c r="H51" s="11" t="s">
        <v>17</v>
      </c>
      <c r="I51" s="37"/>
      <c r="J51" s="68"/>
      <c r="K51" s="69"/>
      <c r="L51" s="69"/>
      <c r="M51" s="69"/>
      <c r="N51" s="69"/>
      <c r="O51" s="69"/>
      <c r="P51" s="70"/>
    </row>
    <row r="52" spans="2:16" ht="4.5" customHeight="1">
      <c r="B52" s="38"/>
      <c r="C52" s="38"/>
      <c r="D52" s="39"/>
      <c r="E52" s="39"/>
      <c r="F52" s="39"/>
      <c r="G52" s="39"/>
      <c r="H52" s="16"/>
      <c r="I52" s="7"/>
      <c r="J52" s="68"/>
      <c r="K52" s="69"/>
      <c r="L52" s="69"/>
      <c r="M52" s="69"/>
      <c r="N52" s="69"/>
      <c r="O52" s="69"/>
      <c r="P52" s="70"/>
    </row>
    <row r="53" spans="2:16" s="22" customFormat="1" ht="15.75" thickBot="1">
      <c r="B53" s="40"/>
      <c r="C53" s="41" t="s">
        <v>36</v>
      </c>
      <c r="D53" s="42">
        <f>SUM(D51)</f>
        <v>0</v>
      </c>
      <c r="E53" s="42"/>
      <c r="F53" s="42"/>
      <c r="G53" s="42"/>
      <c r="H53" s="43"/>
      <c r="I53" s="21"/>
      <c r="J53" s="71"/>
      <c r="K53" s="72"/>
      <c r="L53" s="72"/>
      <c r="M53" s="72"/>
      <c r="N53" s="72"/>
      <c r="O53" s="72"/>
      <c r="P53" s="73"/>
    </row>
    <row r="54" spans="2:16" s="31" customFormat="1">
      <c r="B54" s="29"/>
      <c r="C54" s="29"/>
      <c r="D54" s="30"/>
      <c r="E54" s="30"/>
      <c r="F54" s="30"/>
      <c r="G54" s="30"/>
      <c r="H54" s="30"/>
      <c r="I54" s="29"/>
      <c r="J54" s="29"/>
      <c r="K54" s="29"/>
      <c r="L54" s="30"/>
      <c r="M54" s="30"/>
      <c r="N54" s="30"/>
      <c r="O54" s="30"/>
      <c r="P54" s="30"/>
    </row>
    <row r="55" spans="2:16" ht="15">
      <c r="B55" s="62" t="s">
        <v>61</v>
      </c>
      <c r="C55" s="63"/>
      <c r="D55" s="63"/>
      <c r="E55" s="63"/>
      <c r="F55" s="63"/>
      <c r="G55" s="63"/>
      <c r="H55" s="64"/>
      <c r="I55" s="7"/>
      <c r="J55" s="62" t="s">
        <v>62</v>
      </c>
      <c r="K55" s="63"/>
      <c r="L55" s="63"/>
      <c r="M55" s="63"/>
      <c r="N55" s="63"/>
      <c r="O55" s="63"/>
      <c r="P55" s="64"/>
    </row>
    <row r="56" spans="2:16" ht="39.75" customHeight="1">
      <c r="B56" s="5" t="s">
        <v>9</v>
      </c>
      <c r="C56" s="5" t="s">
        <v>10</v>
      </c>
      <c r="D56" s="6" t="s">
        <v>11</v>
      </c>
      <c r="E56" s="6" t="s">
        <v>12</v>
      </c>
      <c r="F56" s="6" t="s">
        <v>13</v>
      </c>
      <c r="G56" s="6" t="s">
        <v>14</v>
      </c>
      <c r="H56" s="6" t="s">
        <v>15</v>
      </c>
      <c r="I56" s="7"/>
      <c r="J56" s="5" t="s">
        <v>9</v>
      </c>
      <c r="K56" s="5" t="s">
        <v>10</v>
      </c>
      <c r="L56" s="6" t="s">
        <v>11</v>
      </c>
      <c r="M56" s="6" t="s">
        <v>12</v>
      </c>
      <c r="N56" s="6" t="s">
        <v>13</v>
      </c>
      <c r="O56" s="6" t="s">
        <v>14</v>
      </c>
      <c r="P56" s="6" t="s">
        <v>15</v>
      </c>
    </row>
    <row r="57" spans="2:16" ht="18.75" customHeight="1">
      <c r="B57" s="8" t="s">
        <v>99</v>
      </c>
      <c r="C57" s="8" t="s">
        <v>100</v>
      </c>
      <c r="D57" s="9">
        <v>3</v>
      </c>
      <c r="E57" s="10"/>
      <c r="F57" s="10"/>
      <c r="G57" s="10"/>
      <c r="H57" s="11">
        <f t="shared" ref="H57:H62" si="6">IF(G57="A",4*D57,IF(G57="A-",3.67*D57,IF(G57="B+",3.33*D57,IF(G57="B",3*D57,IF(G57="B-",2.67*D57,IF(G57="C+",2.33*D57,IF(G57="C",2*D57,IF(G57="C-",1.67*D57,IF(G57="D+",1.33*D57,IF(G57="D",1*D57,IF(G57="F",0*D57,0)))))))))))</f>
        <v>0</v>
      </c>
      <c r="I57" s="37"/>
      <c r="J57" s="8" t="s">
        <v>102</v>
      </c>
      <c r="K57" s="8" t="s">
        <v>103</v>
      </c>
      <c r="L57" s="9">
        <v>3</v>
      </c>
      <c r="M57" s="10"/>
      <c r="N57" s="10"/>
      <c r="O57" s="10"/>
      <c r="P57" s="11">
        <f t="shared" ref="P57:P62" si="7">IF(O57="A",4*L57,IF(O57="A-",3.67*L57,IF(O57="B+",3.33*L57,IF(O57="B",3*L57,IF(O57="B-",2.67*L57,IF(O57="C+",2.33*L57,IF(O57="C",2*L57,IF(O57="C-",1.67*L57,IF(O57="D+",1.33*L57,IF(O57="D",1*L57,IF(O57="F",0*L57,0)))))))))))</f>
        <v>0</v>
      </c>
    </row>
    <row r="58" spans="2:16" ht="15">
      <c r="B58" s="8" t="s">
        <v>126</v>
      </c>
      <c r="C58" s="8" t="s">
        <v>127</v>
      </c>
      <c r="D58" s="9">
        <v>3</v>
      </c>
      <c r="E58" s="10"/>
      <c r="F58" s="10"/>
      <c r="G58" s="10"/>
      <c r="H58" s="11">
        <f t="shared" si="6"/>
        <v>0</v>
      </c>
      <c r="I58" s="7"/>
      <c r="J58" s="8" t="s">
        <v>104</v>
      </c>
      <c r="K58" s="8" t="s">
        <v>105</v>
      </c>
      <c r="L58" s="9">
        <v>1</v>
      </c>
      <c r="M58" s="10"/>
      <c r="N58" s="10"/>
      <c r="O58" s="10"/>
      <c r="P58" s="11">
        <f t="shared" si="7"/>
        <v>0</v>
      </c>
    </row>
    <row r="59" spans="2:16" ht="15">
      <c r="B59" s="8" t="s">
        <v>128</v>
      </c>
      <c r="C59" s="8" t="s">
        <v>98</v>
      </c>
      <c r="D59" s="9">
        <v>3</v>
      </c>
      <c r="E59" s="10"/>
      <c r="F59" s="10"/>
      <c r="G59" s="10"/>
      <c r="H59" s="11">
        <f t="shared" si="6"/>
        <v>0</v>
      </c>
      <c r="I59" s="7"/>
      <c r="J59" s="8" t="s">
        <v>128</v>
      </c>
      <c r="K59" s="8" t="s">
        <v>106</v>
      </c>
      <c r="L59" s="9">
        <v>3</v>
      </c>
      <c r="M59" s="10"/>
      <c r="N59" s="10"/>
      <c r="O59" s="10"/>
      <c r="P59" s="11">
        <f t="shared" si="7"/>
        <v>0</v>
      </c>
    </row>
    <row r="60" spans="2:16" ht="15">
      <c r="B60" s="8" t="s">
        <v>128</v>
      </c>
      <c r="C60" s="8" t="s">
        <v>101</v>
      </c>
      <c r="D60" s="9">
        <v>3</v>
      </c>
      <c r="E60" s="10"/>
      <c r="F60" s="10"/>
      <c r="G60" s="10"/>
      <c r="H60" s="11">
        <f t="shared" si="6"/>
        <v>0</v>
      </c>
      <c r="I60" s="7"/>
      <c r="J60" s="8" t="s">
        <v>128</v>
      </c>
      <c r="K60" s="8" t="s">
        <v>107</v>
      </c>
      <c r="L60" s="9">
        <v>3</v>
      </c>
      <c r="M60" s="10"/>
      <c r="N60" s="10"/>
      <c r="O60" s="10"/>
      <c r="P60" s="11">
        <f t="shared" si="7"/>
        <v>0</v>
      </c>
    </row>
    <row r="61" spans="2:16" ht="15" customHeight="1">
      <c r="B61" s="8" t="s">
        <v>129</v>
      </c>
      <c r="C61" s="8" t="s">
        <v>64</v>
      </c>
      <c r="D61" s="9">
        <v>3</v>
      </c>
      <c r="E61" s="10"/>
      <c r="F61" s="10"/>
      <c r="G61" s="10"/>
      <c r="H61" s="11">
        <f t="shared" si="6"/>
        <v>0</v>
      </c>
      <c r="I61" s="7"/>
      <c r="J61" s="8" t="s">
        <v>130</v>
      </c>
      <c r="K61" s="8" t="s">
        <v>63</v>
      </c>
      <c r="L61" s="9">
        <v>3</v>
      </c>
      <c r="M61" s="10"/>
      <c r="N61" s="10"/>
      <c r="O61" s="10"/>
      <c r="P61" s="11">
        <f t="shared" si="7"/>
        <v>0</v>
      </c>
    </row>
    <row r="62" spans="2:16" ht="15">
      <c r="B62" s="8"/>
      <c r="C62" s="8"/>
      <c r="D62" s="9"/>
      <c r="E62" s="10"/>
      <c r="F62" s="10"/>
      <c r="G62" s="10"/>
      <c r="H62" s="11">
        <f t="shared" si="6"/>
        <v>0</v>
      </c>
      <c r="I62" s="7"/>
      <c r="J62" s="14" t="s">
        <v>73</v>
      </c>
      <c r="K62" s="14" t="s">
        <v>65</v>
      </c>
      <c r="L62" s="15">
        <v>2</v>
      </c>
      <c r="M62" s="10"/>
      <c r="N62" s="10"/>
      <c r="O62" s="10"/>
      <c r="P62" s="11">
        <f t="shared" si="7"/>
        <v>0</v>
      </c>
    </row>
    <row r="63" spans="2:16" ht="4.5" customHeight="1">
      <c r="B63" s="7"/>
      <c r="C63" s="7"/>
      <c r="D63" s="16"/>
      <c r="E63" s="16"/>
      <c r="F63" s="16"/>
      <c r="G63" s="16"/>
      <c r="H63" s="16"/>
      <c r="I63" s="7"/>
      <c r="J63" s="7"/>
      <c r="K63" s="7"/>
      <c r="L63" s="16"/>
      <c r="M63" s="16"/>
      <c r="N63" s="16"/>
      <c r="O63" s="16"/>
      <c r="P63" s="16"/>
    </row>
    <row r="64" spans="2:16" s="22" customFormat="1" ht="15">
      <c r="B64" s="17"/>
      <c r="C64" s="18" t="s">
        <v>36</v>
      </c>
      <c r="D64" s="19">
        <f>SUM(D57:D62)</f>
        <v>15</v>
      </c>
      <c r="E64" s="19"/>
      <c r="F64" s="19"/>
      <c r="G64" s="19"/>
      <c r="H64" s="20"/>
      <c r="I64" s="21"/>
      <c r="J64" s="17"/>
      <c r="K64" s="18" t="s">
        <v>36</v>
      </c>
      <c r="L64" s="19">
        <f>SUM(L57:L62)</f>
        <v>15</v>
      </c>
      <c r="M64" s="19"/>
      <c r="N64" s="19"/>
      <c r="O64" s="19"/>
      <c r="P64" s="20"/>
    </row>
    <row r="65" spans="2:16" s="22" customFormat="1" ht="15">
      <c r="B65" s="23"/>
      <c r="C65" s="24" t="s">
        <v>37</v>
      </c>
      <c r="D65" s="25"/>
      <c r="E65" s="26"/>
      <c r="F65" s="25"/>
      <c r="G65" s="27">
        <f>SUM(H55:H62)/D64</f>
        <v>0</v>
      </c>
      <c r="H65" s="28"/>
      <c r="I65" s="21"/>
      <c r="J65" s="23"/>
      <c r="K65" s="24" t="s">
        <v>37</v>
      </c>
      <c r="L65" s="25"/>
      <c r="M65" s="26"/>
      <c r="N65" s="25"/>
      <c r="O65" s="27">
        <f>SUM(P55:P62)/L64</f>
        <v>0</v>
      </c>
      <c r="P65" s="28"/>
    </row>
    <row r="66" spans="2:16" s="31" customFormat="1" ht="14.25" customHeight="1">
      <c r="B66" s="46" t="s">
        <v>17</v>
      </c>
      <c r="C66" s="37"/>
      <c r="D66" s="47"/>
      <c r="E66" s="47"/>
      <c r="F66" s="47"/>
      <c r="G66" s="47"/>
      <c r="H66" s="47"/>
      <c r="I66" s="37"/>
      <c r="J66" s="37"/>
      <c r="K66" s="37"/>
      <c r="L66" s="47"/>
      <c r="M66" s="47"/>
      <c r="N66" s="47"/>
      <c r="O66" s="47"/>
      <c r="P66" s="47"/>
    </row>
    <row r="67" spans="2:16" ht="15">
      <c r="B67" s="40" t="s">
        <v>67</v>
      </c>
      <c r="C67" s="41"/>
      <c r="D67" s="42"/>
      <c r="E67" s="48"/>
      <c r="F67" s="42"/>
      <c r="G67" s="42"/>
      <c r="H67" s="43"/>
      <c r="I67" s="21"/>
      <c r="J67" s="22"/>
      <c r="K67" s="22"/>
      <c r="L67" s="22"/>
      <c r="M67" s="22"/>
      <c r="N67" s="22"/>
      <c r="O67" s="22"/>
      <c r="P67" s="22"/>
    </row>
    <row r="68" spans="2:16" ht="2.25" customHeight="1">
      <c r="B68" s="49" t="s">
        <v>17</v>
      </c>
      <c r="C68" s="7"/>
      <c r="D68" s="16"/>
      <c r="E68" s="16"/>
      <c r="F68" s="16"/>
      <c r="G68" s="16"/>
      <c r="H68" s="16"/>
      <c r="I68" s="7"/>
      <c r="J68" s="7"/>
      <c r="K68" s="7"/>
      <c r="L68" s="16"/>
      <c r="M68" s="16"/>
      <c r="N68" s="16"/>
      <c r="O68" s="16"/>
      <c r="P68" s="16"/>
    </row>
    <row r="69" spans="2:16" ht="30">
      <c r="B69" s="50" t="s">
        <v>9</v>
      </c>
      <c r="C69" s="50" t="s">
        <v>10</v>
      </c>
      <c r="D69" s="51" t="s">
        <v>11</v>
      </c>
      <c r="E69" s="6" t="s">
        <v>12</v>
      </c>
      <c r="F69" s="6" t="s">
        <v>13</v>
      </c>
      <c r="G69" s="51" t="s">
        <v>14</v>
      </c>
      <c r="H69" s="51" t="s">
        <v>15</v>
      </c>
      <c r="J69" s="50" t="s">
        <v>9</v>
      </c>
      <c r="K69" s="50" t="s">
        <v>10</v>
      </c>
      <c r="L69" s="51" t="s">
        <v>11</v>
      </c>
      <c r="M69" s="6" t="s">
        <v>12</v>
      </c>
      <c r="N69" s="6" t="s">
        <v>13</v>
      </c>
      <c r="O69" s="51" t="s">
        <v>14</v>
      </c>
      <c r="P69" s="51" t="s">
        <v>15</v>
      </c>
    </row>
    <row r="70" spans="2:16" ht="15">
      <c r="B70" s="44"/>
      <c r="C70" s="44"/>
      <c r="D70" s="45">
        <v>0</v>
      </c>
      <c r="E70" s="10"/>
      <c r="F70" s="10"/>
      <c r="G70" s="10"/>
      <c r="H70" s="11" t="s">
        <v>17</v>
      </c>
      <c r="J70" s="44" t="s">
        <v>17</v>
      </c>
      <c r="K70" s="44" t="s">
        <v>17</v>
      </c>
      <c r="L70" s="45">
        <v>0</v>
      </c>
      <c r="M70" s="10"/>
      <c r="N70" s="10"/>
      <c r="O70" s="10"/>
      <c r="P70" s="11" t="s">
        <v>17</v>
      </c>
    </row>
    <row r="71" spans="2:16" ht="15">
      <c r="B71" s="44"/>
      <c r="C71" s="44"/>
      <c r="D71" s="45">
        <v>0</v>
      </c>
      <c r="E71" s="10"/>
      <c r="F71" s="10"/>
      <c r="G71" s="10"/>
      <c r="H71" s="11" t="s">
        <v>17</v>
      </c>
      <c r="J71" s="44"/>
      <c r="K71" s="44"/>
      <c r="L71" s="45">
        <v>0</v>
      </c>
      <c r="M71" s="10"/>
      <c r="N71" s="10"/>
      <c r="O71" s="10"/>
      <c r="P71" s="11" t="s">
        <v>17</v>
      </c>
    </row>
    <row r="72" spans="2:16" ht="15">
      <c r="B72" s="44"/>
      <c r="C72" s="44"/>
      <c r="D72" s="45">
        <v>0</v>
      </c>
      <c r="E72" s="10"/>
      <c r="F72" s="10"/>
      <c r="G72" s="10"/>
      <c r="H72" s="11" t="s">
        <v>17</v>
      </c>
      <c r="J72" s="44"/>
      <c r="K72" s="44"/>
      <c r="L72" s="45">
        <v>0</v>
      </c>
      <c r="M72" s="10"/>
      <c r="N72" s="10"/>
      <c r="O72" s="10"/>
      <c r="P72" s="11" t="s">
        <v>17</v>
      </c>
    </row>
    <row r="73" spans="2:16" ht="15">
      <c r="B73" s="52" t="s">
        <v>17</v>
      </c>
      <c r="C73" s="52" t="s">
        <v>17</v>
      </c>
      <c r="D73" s="53">
        <v>0</v>
      </c>
      <c r="E73" s="10"/>
      <c r="F73" s="10"/>
      <c r="G73" s="10"/>
      <c r="H73" s="11" t="s">
        <v>17</v>
      </c>
      <c r="J73" s="52" t="s">
        <v>17</v>
      </c>
      <c r="K73" s="52" t="s">
        <v>17</v>
      </c>
      <c r="L73" s="53">
        <v>0</v>
      </c>
      <c r="M73" s="10"/>
      <c r="N73" s="10"/>
      <c r="O73" s="10"/>
      <c r="P73" s="11" t="s">
        <v>17</v>
      </c>
    </row>
    <row r="74" spans="2:16" ht="15">
      <c r="B74" s="52" t="s">
        <v>17</v>
      </c>
      <c r="C74" s="52" t="s">
        <v>17</v>
      </c>
      <c r="D74" s="53">
        <v>0</v>
      </c>
      <c r="E74" s="10"/>
      <c r="F74" s="10"/>
      <c r="G74" s="10"/>
      <c r="H74" s="11" t="s">
        <v>17</v>
      </c>
      <c r="J74" s="52" t="s">
        <v>17</v>
      </c>
      <c r="K74" s="52" t="s">
        <v>17</v>
      </c>
      <c r="L74" s="53">
        <v>0</v>
      </c>
      <c r="M74" s="10"/>
      <c r="N74" s="10"/>
      <c r="O74" s="10"/>
      <c r="P74" s="11" t="s">
        <v>17</v>
      </c>
    </row>
    <row r="75" spans="2:16" ht="15">
      <c r="B75" s="52" t="s">
        <v>17</v>
      </c>
      <c r="C75" s="52" t="s">
        <v>17</v>
      </c>
      <c r="D75" s="53">
        <v>0</v>
      </c>
      <c r="E75" s="10"/>
      <c r="F75" s="10"/>
      <c r="G75" s="10"/>
      <c r="H75" s="11" t="s">
        <v>17</v>
      </c>
      <c r="J75" s="52" t="s">
        <v>17</v>
      </c>
      <c r="K75" s="52" t="s">
        <v>17</v>
      </c>
      <c r="L75" s="53">
        <v>0</v>
      </c>
      <c r="M75" s="10"/>
      <c r="N75" s="10"/>
      <c r="O75" s="10"/>
      <c r="P75" s="11" t="s">
        <v>17</v>
      </c>
    </row>
    <row r="76" spans="2:16" s="31" customFormat="1" ht="3.75" customHeight="1">
      <c r="D76" s="54"/>
      <c r="E76" s="54"/>
      <c r="F76" s="54"/>
      <c r="G76" s="54"/>
      <c r="H76" s="54"/>
      <c r="L76" s="54"/>
      <c r="M76" s="54"/>
      <c r="N76" s="54"/>
      <c r="O76" s="54"/>
      <c r="P76" s="54"/>
    </row>
    <row r="77" spans="2:16" s="31" customFormat="1" ht="3.75" customHeight="1">
      <c r="D77" s="54"/>
      <c r="E77" s="54"/>
      <c r="F77" s="54"/>
      <c r="G77" s="54"/>
      <c r="H77" s="54"/>
      <c r="L77" s="54"/>
      <c r="M77" s="54"/>
      <c r="N77" s="54"/>
      <c r="O77" s="54"/>
      <c r="P77" s="54"/>
    </row>
    <row r="78" spans="2:16" s="31" customFormat="1" ht="3.75" customHeight="1">
      <c r="D78" s="54"/>
      <c r="E78" s="54"/>
      <c r="F78" s="54"/>
      <c r="G78" s="54"/>
      <c r="H78" s="54"/>
      <c r="L78" s="54"/>
      <c r="M78" s="54"/>
      <c r="N78" s="54"/>
      <c r="O78" s="54"/>
      <c r="P78" s="54"/>
    </row>
    <row r="79" spans="2:16" ht="15">
      <c r="B79" s="74" t="s">
        <v>68</v>
      </c>
      <c r="C79" s="75"/>
      <c r="D79" s="75"/>
      <c r="E79" s="75"/>
      <c r="F79" s="75"/>
      <c r="G79" s="75"/>
      <c r="H79" s="76"/>
      <c r="J79" s="17"/>
      <c r="K79" s="18" t="s">
        <v>69</v>
      </c>
      <c r="L79" s="19"/>
      <c r="M79" s="19"/>
      <c r="N79" s="19"/>
      <c r="O79" s="19"/>
      <c r="P79" s="55">
        <f>SUM(P12:P19,H12:H19,H26:H32,P26:P32,H39:H44,P39:P44,H57:H62,P57:P62)</f>
        <v>0</v>
      </c>
    </row>
    <row r="80" spans="2:16" ht="15">
      <c r="B80" s="77"/>
      <c r="C80" s="78"/>
      <c r="D80" s="78"/>
      <c r="E80" s="78"/>
      <c r="F80" s="78"/>
      <c r="G80" s="78"/>
      <c r="H80" s="79"/>
      <c r="J80" s="23"/>
      <c r="K80" s="83" t="s">
        <v>70</v>
      </c>
      <c r="L80" s="83"/>
      <c r="M80" s="83"/>
      <c r="N80" s="83"/>
      <c r="O80" s="83"/>
      <c r="P80" s="56">
        <f>SUM(D12:D19,L12:L18,L26:L32,D26:D32,D39:D44,L39:L43,L44,L57:L62,D57:D62,D70:D75,L70:L75,D51,L19)</f>
        <v>133</v>
      </c>
    </row>
    <row r="81" spans="2:16" ht="15">
      <c r="B81" s="77"/>
      <c r="C81" s="78"/>
      <c r="D81" s="78"/>
      <c r="E81" s="78"/>
      <c r="F81" s="78"/>
      <c r="G81" s="78"/>
      <c r="H81" s="79"/>
      <c r="J81" s="17"/>
      <c r="K81" s="84"/>
      <c r="L81" s="84"/>
      <c r="M81" s="84"/>
      <c r="N81" s="84"/>
      <c r="O81" s="84"/>
      <c r="P81" s="57"/>
    </row>
    <row r="82" spans="2:16" ht="15">
      <c r="B82" s="77"/>
      <c r="C82" s="78"/>
      <c r="D82" s="78"/>
      <c r="E82" s="78"/>
      <c r="F82" s="78"/>
      <c r="G82" s="78"/>
      <c r="H82" s="79"/>
      <c r="J82" s="58"/>
      <c r="K82" s="85"/>
      <c r="L82" s="85"/>
      <c r="M82" s="85"/>
      <c r="N82" s="85"/>
      <c r="O82" s="85"/>
      <c r="P82" s="59"/>
    </row>
    <row r="83" spans="2:16" ht="15">
      <c r="B83" s="80"/>
      <c r="C83" s="81"/>
      <c r="D83" s="81"/>
      <c r="E83" s="81"/>
      <c r="F83" s="81"/>
      <c r="G83" s="81"/>
      <c r="H83" s="82"/>
      <c r="J83" s="23"/>
      <c r="K83" s="24" t="s">
        <v>71</v>
      </c>
      <c r="L83" s="25"/>
      <c r="M83" s="26"/>
      <c r="N83" s="25"/>
      <c r="O83" s="25"/>
      <c r="P83" s="60">
        <v>0</v>
      </c>
    </row>
  </sheetData>
  <mergeCells count="21">
    <mergeCell ref="B37:H37"/>
    <mergeCell ref="J37:P37"/>
    <mergeCell ref="B1:P5"/>
    <mergeCell ref="D6:J6"/>
    <mergeCell ref="K6:P6"/>
    <mergeCell ref="D7:J7"/>
    <mergeCell ref="K7:P7"/>
    <mergeCell ref="B8:P8"/>
    <mergeCell ref="B9:P9"/>
    <mergeCell ref="B10:H10"/>
    <mergeCell ref="J10:P10"/>
    <mergeCell ref="B24:H24"/>
    <mergeCell ref="J24:P24"/>
    <mergeCell ref="B49:H49"/>
    <mergeCell ref="J49:P53"/>
    <mergeCell ref="B55:H55"/>
    <mergeCell ref="J55:P55"/>
    <mergeCell ref="B79:H83"/>
    <mergeCell ref="K80:O80"/>
    <mergeCell ref="K81:O81"/>
    <mergeCell ref="K82:O82"/>
  </mergeCells>
  <dataValidations count="2">
    <dataValidation type="whole" allowBlank="1" showInputMessage="1" showErrorMessage="1" errorTitle="Outside the Range" error="Enter correct CRHs from 0 to 6 maximum" sqref="D70:D75 L70:L75" xr:uid="{5C235F2F-D99D-4C95-9CCE-08C92F704A3B}">
      <formula1>0</formula1>
      <formula2>6</formula2>
    </dataValidation>
    <dataValidation type="list" allowBlank="1" showInputMessage="1" showErrorMessage="1" sqref="G12:G19 O12:O19 G26:G32 O26:O32 G51 G57:G62 O57:O62 G70:G75 O70:O75 O39:O44 G39:G44" xr:uid="{8CE64FEA-DB5B-48FF-9EFF-7B952BD31647}">
      <formula1>Grade</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Muhammad Suleiman Herwis</dc:creator>
  <cp:lastModifiedBy>Engineering Lab</cp:lastModifiedBy>
  <dcterms:created xsi:type="dcterms:W3CDTF">2025-04-16T08:42:33Z</dcterms:created>
  <dcterms:modified xsi:type="dcterms:W3CDTF">2025-04-21T13:04:01Z</dcterms:modified>
</cp:coreProperties>
</file>